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 Декабрь" sheetId="1" r:id="rId1"/>
    <sheet name=" июнь" sheetId="2" r:id="rId2"/>
  </sheets>
  <definedNames/>
  <calcPr fullCalcOnLoad="1"/>
</workbook>
</file>

<file path=xl/sharedStrings.xml><?xml version="1.0" encoding="utf-8"?>
<sst xmlns="http://schemas.openxmlformats.org/spreadsheetml/2006/main" count="144" uniqueCount="54">
  <si>
    <t xml:space="preserve">утвержденной постановлением администрации </t>
  </si>
  <si>
    <t>Адрес производства работ</t>
  </si>
  <si>
    <t>2013 год</t>
  </si>
  <si>
    <t>ремонт</t>
  </si>
  <si>
    <t>Бельгийский переулок</t>
  </si>
  <si>
    <t>Ремонт</t>
  </si>
  <si>
    <t>ул. Песочная</t>
  </si>
  <si>
    <t>пер. Средний</t>
  </si>
  <si>
    <t>ул. Шоссейная</t>
  </si>
  <si>
    <t>Приложение 2</t>
  </si>
  <si>
    <t xml:space="preserve">к долгосрочной целевой программе  </t>
  </si>
  <si>
    <t xml:space="preserve">общего пользования, находящихся в муниципальной </t>
  </si>
  <si>
    <t>с 2013 по 2014 годы»</t>
  </si>
  <si>
    <t xml:space="preserve">собственности МО «Город Гатчина» на период </t>
  </si>
  <si>
    <t>№ п\п</t>
  </si>
  <si>
    <t>Вид работ (капитальный ремонт/ ремонт)</t>
  </si>
  <si>
    <t>Площадь ремонта (ориентировочно), кв.м</t>
  </si>
  <si>
    <t>Дорожка к з-ду "Буревестник"</t>
  </si>
  <si>
    <t>МО «Город Гатчина» от25 сентября  № 1548</t>
  </si>
  <si>
    <t xml:space="preserve"> Ремонт дорожного покрытия ул. Достоевского (от ул.К Маркса до ул.Володарского)</t>
  </si>
  <si>
    <t>Ремонт дорожного покрытия ул. Карла Маркса ( от Варшавского вокзала до ул. 7-ой Армии)</t>
  </si>
  <si>
    <t>Ремонт дорожного покрытия пр. 25 Октября ( от Смоленских ворот  до пл. Коннетабля)</t>
  </si>
  <si>
    <t>Ремонт дорожного покрытия  ул. Леонова ( от ул. Чкалова до Приоратского парка)</t>
  </si>
  <si>
    <t>местный бюджет</t>
  </si>
  <si>
    <t>Ремонт дорожного покрытия  ул. Генерала Кныша ( от ул. Киевская до ТРЦ Пилот)</t>
  </si>
  <si>
    <t>Итого с учетом средств областного бюджета</t>
  </si>
  <si>
    <t xml:space="preserve"> в том числе</t>
  </si>
  <si>
    <t>Всего объем финансирования, тыс. рублей</t>
  </si>
  <si>
    <r>
      <t>«</t>
    </r>
    <r>
      <rPr>
        <sz val="12"/>
        <color indexed="8"/>
        <rFont val="Times New Roman"/>
        <family val="1"/>
      </rPr>
      <t xml:space="preserve">Капитальный ремонт и ремонт  автомобильных дорог </t>
    </r>
  </si>
  <si>
    <t>Ремонт дорожного покрытия  ул. Чкалова ( от  пр. 25 Октября до ул. Леонова)</t>
  </si>
  <si>
    <t>км</t>
  </si>
  <si>
    <t>Ремонт дорожного покрытия  ул. Леонова ( от ул. Чкалова до  ул.Карла Маркса)</t>
  </si>
  <si>
    <t>Ремонт дорожного покрытия ул. Чехова   от ул. Карла  Маркса до ул. Рощинская</t>
  </si>
  <si>
    <t>Ремонт дорожного покрытия пр. 25 Октября</t>
  </si>
  <si>
    <t>перех с 2012</t>
  </si>
  <si>
    <t>бюджет ГМР</t>
  </si>
  <si>
    <t>ВСЕГО</t>
  </si>
  <si>
    <t>Ремонт дорожного покрытия  ул.  Диоганальная - Аэродром от Старой дороги до пл. им.  Станислава Богданова</t>
  </si>
  <si>
    <t>областной бюджет</t>
  </si>
  <si>
    <t>Перчень автомобильных дорог общего пользования, находящихся в муниципальной собственности МО "Город Гатчина" и подлежащих ремонту в 2013 году</t>
  </si>
  <si>
    <t>ул Волкова</t>
  </si>
  <si>
    <t>ул.  Слепнева</t>
  </si>
  <si>
    <t>ремонт ( 27784</t>
  </si>
  <si>
    <t>пер. Вокзальный</t>
  </si>
  <si>
    <t>ул. Вокзальный</t>
  </si>
  <si>
    <t>ул.  Колхозная</t>
  </si>
  <si>
    <t xml:space="preserve">ул.Н. Федоровой </t>
  </si>
  <si>
    <t xml:space="preserve">ул.Лермонтова </t>
  </si>
  <si>
    <t>в том числе</t>
  </si>
  <si>
    <t>Резерв</t>
  </si>
  <si>
    <t>Перечень автомобильных дорог общего пользования, находящихся в муниципальной собственности МО "Город Гатчина" и подлежащих ремонту в 2013 году</t>
  </si>
  <si>
    <t>Бельгийский переулок ( от ул. Солодухина до ул. Ленинградской)</t>
  </si>
  <si>
    <t>ул.Лермонтова  ( от ул. Песочной до пер Бельгийский)</t>
  </si>
  <si>
    <t>( в редакции  приложения к постановлению от 30 декабря 2013 года №1881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</si>
</sst>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</numFmts>
  <fonts count="31">
    <font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1" fontId="12" fillId="2" borderId="3" xfId="0" applyNumberFormat="1" applyFont="1" applyFill="1" applyBorder="1" applyAlignment="1">
      <alignment horizontal="right" wrapText="1"/>
    </xf>
    <xf numFmtId="168" fontId="12" fillId="2" borderId="3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 wrapText="1"/>
    </xf>
    <xf numFmtId="1" fontId="14" fillId="2" borderId="3" xfId="0" applyNumberFormat="1" applyFont="1" applyFill="1" applyBorder="1" applyAlignment="1">
      <alignment horizontal="right" wrapText="1"/>
    </xf>
    <xf numFmtId="168" fontId="14" fillId="2" borderId="3" xfId="0" applyNumberFormat="1" applyFont="1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 wrapText="1"/>
    </xf>
    <xf numFmtId="1" fontId="13" fillId="0" borderId="3" xfId="0" applyNumberFormat="1" applyFont="1" applyFill="1" applyBorder="1" applyAlignment="1">
      <alignment horizontal="right" wrapText="1"/>
    </xf>
    <xf numFmtId="165" fontId="13" fillId="2" borderId="3" xfId="0" applyNumberFormat="1" applyFont="1" applyFill="1" applyBorder="1" applyAlignment="1">
      <alignment horizontal="right" wrapText="1"/>
    </xf>
    <xf numFmtId="164" fontId="13" fillId="2" borderId="3" xfId="0" applyNumberFormat="1" applyFont="1" applyFill="1" applyBorder="1" applyAlignment="1">
      <alignment horizontal="right" wrapText="1"/>
    </xf>
    <xf numFmtId="164" fontId="12" fillId="2" borderId="3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wrapText="1"/>
    </xf>
    <xf numFmtId="164" fontId="13" fillId="2" borderId="4" xfId="0" applyNumberFormat="1" applyFont="1" applyFill="1" applyBorder="1" applyAlignment="1">
      <alignment horizontal="right" wrapText="1"/>
    </xf>
    <xf numFmtId="1" fontId="13" fillId="2" borderId="3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166" fontId="12" fillId="2" borderId="3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center" wrapText="1"/>
    </xf>
    <xf numFmtId="1" fontId="12" fillId="2" borderId="5" xfId="0" applyNumberFormat="1" applyFont="1" applyFill="1" applyBorder="1" applyAlignment="1">
      <alignment horizontal="right" wrapText="1"/>
    </xf>
    <xf numFmtId="168" fontId="12" fillId="2" borderId="5" xfId="0" applyNumberFormat="1" applyFont="1" applyFill="1" applyBorder="1" applyAlignment="1">
      <alignment horizontal="right" wrapText="1"/>
    </xf>
    <xf numFmtId="2" fontId="12" fillId="2" borderId="5" xfId="0" applyNumberFormat="1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1" fontId="14" fillId="2" borderId="8" xfId="0" applyNumberFormat="1" applyFont="1" applyFill="1" applyBorder="1" applyAlignment="1">
      <alignment horizontal="right" wrapText="1"/>
    </xf>
    <xf numFmtId="165" fontId="14" fillId="2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Border="1" applyAlignment="1">
      <alignment/>
    </xf>
    <xf numFmtId="0" fontId="16" fillId="2" borderId="3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1" fontId="18" fillId="2" borderId="3" xfId="0" applyNumberFormat="1" applyFont="1" applyFill="1" applyBorder="1" applyAlignment="1">
      <alignment horizontal="right" wrapText="1"/>
    </xf>
    <xf numFmtId="0" fontId="17" fillId="3" borderId="0" xfId="0" applyFont="1" applyFill="1" applyAlignment="1">
      <alignment/>
    </xf>
    <xf numFmtId="16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18" fillId="2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168" fontId="18" fillId="0" borderId="3" xfId="0" applyNumberFormat="1" applyFont="1" applyBorder="1" applyAlignment="1">
      <alignment horizontal="right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/>
    </xf>
    <xf numFmtId="0" fontId="23" fillId="2" borderId="5" xfId="0" applyFont="1" applyFill="1" applyBorder="1" applyAlignment="1">
      <alignment wrapText="1"/>
    </xf>
    <xf numFmtId="0" fontId="23" fillId="2" borderId="3" xfId="0" applyFont="1" applyFill="1" applyBorder="1" applyAlignment="1">
      <alignment wrapText="1"/>
    </xf>
    <xf numFmtId="0" fontId="24" fillId="2" borderId="3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3" fillId="0" borderId="3" xfId="0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3" fillId="2" borderId="12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right" wrapText="1"/>
    </xf>
    <xf numFmtId="164" fontId="12" fillId="2" borderId="1" xfId="0" applyNumberFormat="1" applyFont="1" applyFill="1" applyBorder="1" applyAlignment="1">
      <alignment horizontal="right" wrapText="1"/>
    </xf>
    <xf numFmtId="0" fontId="0" fillId="0" borderId="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18" fillId="2" borderId="5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left" wrapText="1"/>
    </xf>
    <xf numFmtId="164" fontId="14" fillId="2" borderId="3" xfId="0" applyNumberFormat="1" applyFont="1" applyFill="1" applyBorder="1" applyAlignment="1">
      <alignment horizontal="right" wrapText="1"/>
    </xf>
    <xf numFmtId="0" fontId="18" fillId="0" borderId="3" xfId="0" applyFont="1" applyBorder="1" applyAlignment="1">
      <alignment horizontal="right"/>
    </xf>
    <xf numFmtId="165" fontId="18" fillId="2" borderId="3" xfId="0" applyNumberFormat="1" applyFont="1" applyFill="1" applyBorder="1" applyAlignment="1">
      <alignment horizontal="right" wrapText="1"/>
    </xf>
    <xf numFmtId="164" fontId="18" fillId="2" borderId="3" xfId="0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166" fontId="18" fillId="2" borderId="3" xfId="0" applyNumberFormat="1" applyFont="1" applyFill="1" applyBorder="1" applyAlignment="1">
      <alignment horizontal="right" wrapText="1"/>
    </xf>
    <xf numFmtId="0" fontId="26" fillId="2" borderId="3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0" fontId="14" fillId="2" borderId="7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67" fontId="11" fillId="0" borderId="3" xfId="0" applyNumberFormat="1" applyFont="1" applyBorder="1" applyAlignment="1">
      <alignment horizontal="right"/>
    </xf>
    <xf numFmtId="0" fontId="18" fillId="2" borderId="3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68" fontId="18" fillId="2" borderId="3" xfId="0" applyNumberFormat="1" applyFont="1" applyFill="1" applyBorder="1" applyAlignment="1">
      <alignment horizontal="right" wrapText="1"/>
    </xf>
    <xf numFmtId="0" fontId="18" fillId="2" borderId="6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164" fontId="14" fillId="2" borderId="4" xfId="0" applyNumberFormat="1" applyFont="1" applyFill="1" applyBorder="1" applyAlignment="1">
      <alignment horizontal="right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168" fontId="18" fillId="2" borderId="5" xfId="0" applyNumberFormat="1" applyFont="1" applyFill="1" applyBorder="1" applyAlignment="1">
      <alignment horizontal="right" wrapText="1"/>
    </xf>
    <xf numFmtId="2" fontId="18" fillId="2" borderId="5" xfId="0" applyNumberFormat="1" applyFont="1" applyFill="1" applyBorder="1" applyAlignment="1">
      <alignment horizontal="right" wrapText="1"/>
    </xf>
    <xf numFmtId="168" fontId="8" fillId="0" borderId="10" xfId="0" applyNumberFormat="1" applyFont="1" applyBorder="1" applyAlignment="1">
      <alignment/>
    </xf>
    <xf numFmtId="166" fontId="11" fillId="0" borderId="3" xfId="0" applyNumberFormat="1" applyFont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0" fontId="28" fillId="2" borderId="5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30" fillId="2" borderId="3" xfId="0" applyFont="1" applyFill="1" applyBorder="1" applyAlignment="1">
      <alignment wrapText="1"/>
    </xf>
    <xf numFmtId="0" fontId="28" fillId="0" borderId="3" xfId="0" applyFont="1" applyFill="1" applyBorder="1" applyAlignment="1">
      <alignment vertical="top" wrapText="1"/>
    </xf>
    <xf numFmtId="0" fontId="28" fillId="2" borderId="3" xfId="0" applyFont="1" applyFill="1" applyBorder="1" applyAlignment="1">
      <alignment vertical="top" wrapText="1"/>
    </xf>
    <xf numFmtId="0" fontId="15" fillId="0" borderId="0" xfId="0" applyFont="1" applyAlignment="1">
      <alignment/>
    </xf>
    <xf numFmtId="168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5" fontId="25" fillId="2" borderId="3" xfId="0" applyNumberFormat="1" applyFont="1" applyFill="1" applyBorder="1" applyAlignment="1">
      <alignment horizontal="right" wrapText="1"/>
    </xf>
    <xf numFmtId="166" fontId="18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20" fillId="2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20" fillId="2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4" fillId="2" borderId="2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E10" sqref="E10:M10"/>
    </sheetView>
  </sheetViews>
  <sheetFormatPr defaultColWidth="9.00390625" defaultRowHeight="12.75"/>
  <cols>
    <col min="1" max="1" width="4.375" style="0" customWidth="1"/>
    <col min="2" max="2" width="15.375" style="111" customWidth="1"/>
    <col min="3" max="3" width="7.25390625" style="0" customWidth="1"/>
    <col min="4" max="4" width="5.625" style="0" customWidth="1"/>
    <col min="5" max="5" width="6.875" style="0" customWidth="1"/>
    <col min="6" max="6" width="12.125" style="0" hidden="1" customWidth="1"/>
    <col min="7" max="7" width="12.875" style="0" hidden="1" customWidth="1"/>
    <col min="8" max="8" width="12.75390625" style="0" hidden="1" customWidth="1"/>
    <col min="9" max="9" width="7.00390625" style="0" hidden="1" customWidth="1"/>
    <col min="10" max="10" width="12.875" style="0" customWidth="1"/>
    <col min="11" max="11" width="10.875" style="0" customWidth="1"/>
    <col min="12" max="12" width="11.625" style="0" customWidth="1"/>
    <col min="13" max="13" width="10.625" style="0" customWidth="1"/>
    <col min="14" max="14" width="11.625" style="0" bestFit="1" customWidth="1"/>
    <col min="15" max="15" width="11.375" style="0" customWidth="1"/>
  </cols>
  <sheetData>
    <row r="1" spans="1:8" ht="15.75">
      <c r="A1" s="2"/>
      <c r="B1" s="103"/>
      <c r="C1" s="6" t="s">
        <v>9</v>
      </c>
      <c r="D1" s="6"/>
      <c r="E1" s="3"/>
      <c r="F1" s="1"/>
      <c r="G1" s="1"/>
      <c r="H1" s="1"/>
    </row>
    <row r="2" spans="1:8" ht="15.75">
      <c r="A2" s="2"/>
      <c r="B2" s="103"/>
      <c r="C2" s="6" t="s">
        <v>10</v>
      </c>
      <c r="D2" s="6"/>
      <c r="E2" s="3"/>
      <c r="F2" s="3"/>
      <c r="G2" s="3"/>
      <c r="H2" s="1"/>
    </row>
    <row r="3" spans="1:8" ht="15.75">
      <c r="A3" s="2"/>
      <c r="B3" s="103"/>
      <c r="C3" s="6" t="s">
        <v>28</v>
      </c>
      <c r="D3" s="6"/>
      <c r="E3" s="3"/>
      <c r="F3" s="3"/>
      <c r="G3" s="3"/>
      <c r="H3" s="1"/>
    </row>
    <row r="4" spans="1:8" ht="15.75">
      <c r="A4" s="2"/>
      <c r="B4" s="103"/>
      <c r="C4" s="7" t="s">
        <v>11</v>
      </c>
      <c r="D4" s="7"/>
      <c r="E4" s="3"/>
      <c r="F4" s="3"/>
      <c r="G4" s="3"/>
      <c r="H4" s="1"/>
    </row>
    <row r="5" spans="1:8" ht="15.75">
      <c r="A5" s="2"/>
      <c r="B5" s="103"/>
      <c r="C5" s="7" t="s">
        <v>13</v>
      </c>
      <c r="D5" s="7"/>
      <c r="E5" s="3"/>
      <c r="F5" s="3"/>
      <c r="G5" s="3"/>
      <c r="H5" s="1"/>
    </row>
    <row r="6" spans="1:8" ht="15.75">
      <c r="A6" s="2"/>
      <c r="B6" s="103"/>
      <c r="C6" s="7" t="s">
        <v>12</v>
      </c>
      <c r="D6" s="7"/>
      <c r="E6" s="3"/>
      <c r="F6" s="3"/>
      <c r="G6" s="3"/>
      <c r="H6" s="1"/>
    </row>
    <row r="7" spans="1:8" ht="15.75">
      <c r="A7" s="2"/>
      <c r="B7" s="103"/>
      <c r="C7" s="6" t="s">
        <v>0</v>
      </c>
      <c r="D7" s="6"/>
      <c r="E7" s="3"/>
      <c r="F7" s="3"/>
      <c r="G7" s="3"/>
      <c r="H7" s="1"/>
    </row>
    <row r="8" spans="1:12" ht="12.75">
      <c r="A8" s="2"/>
      <c r="B8" s="103"/>
      <c r="C8" s="121" t="s">
        <v>18</v>
      </c>
      <c r="D8" s="121"/>
      <c r="E8" s="122"/>
      <c r="F8" s="122"/>
      <c r="G8" s="123"/>
      <c r="H8" s="123"/>
      <c r="I8" s="123"/>
      <c r="J8" s="123"/>
      <c r="K8" s="123"/>
      <c r="L8" s="123"/>
    </row>
    <row r="9" spans="1:12" ht="16.5">
      <c r="A9" s="5"/>
      <c r="B9" s="104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3" ht="33" customHeight="1">
      <c r="A10" s="5"/>
      <c r="B10" s="104"/>
      <c r="C10" s="116"/>
      <c r="D10" s="116"/>
      <c r="E10" s="119" t="s">
        <v>53</v>
      </c>
      <c r="F10" s="120"/>
      <c r="G10" s="120"/>
      <c r="H10" s="120"/>
      <c r="I10" s="120"/>
      <c r="J10" s="120"/>
      <c r="K10" s="120"/>
      <c r="L10" s="120"/>
      <c r="M10" s="120"/>
    </row>
    <row r="11" spans="1:12" ht="16.5">
      <c r="A11" s="5"/>
      <c r="B11" s="104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3" ht="12.75">
      <c r="A12" s="124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2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2.75" customHeight="1" thickBo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6"/>
      <c r="L16" s="126"/>
      <c r="M16" s="126"/>
    </row>
    <row r="17" spans="1:13" ht="13.5" thickBot="1">
      <c r="A17" s="127" t="s">
        <v>14</v>
      </c>
      <c r="B17" s="129" t="s">
        <v>1</v>
      </c>
      <c r="C17" s="129" t="s">
        <v>15</v>
      </c>
      <c r="D17" s="131" t="s">
        <v>30</v>
      </c>
      <c r="E17" s="129" t="s">
        <v>16</v>
      </c>
      <c r="F17" s="134" t="s">
        <v>27</v>
      </c>
      <c r="G17" s="137" t="s">
        <v>26</v>
      </c>
      <c r="H17" s="138"/>
      <c r="I17" s="139"/>
      <c r="J17" s="140" t="s">
        <v>27</v>
      </c>
      <c r="K17" s="145" t="s">
        <v>48</v>
      </c>
      <c r="L17" s="146"/>
      <c r="M17" s="147"/>
    </row>
    <row r="18" spans="1:13" ht="12.75">
      <c r="A18" s="128"/>
      <c r="B18" s="130"/>
      <c r="C18" s="130"/>
      <c r="D18" s="132"/>
      <c r="E18" s="130"/>
      <c r="F18" s="135"/>
      <c r="G18" s="148" t="s">
        <v>38</v>
      </c>
      <c r="H18" s="148" t="s">
        <v>23</v>
      </c>
      <c r="I18" s="151" t="s">
        <v>35</v>
      </c>
      <c r="J18" s="135"/>
      <c r="K18" s="149" t="s">
        <v>38</v>
      </c>
      <c r="L18" s="149" t="s">
        <v>23</v>
      </c>
      <c r="M18" s="154" t="s">
        <v>35</v>
      </c>
    </row>
    <row r="19" spans="1:13" ht="12.75">
      <c r="A19" s="128"/>
      <c r="B19" s="130"/>
      <c r="C19" s="130"/>
      <c r="D19" s="132"/>
      <c r="E19" s="130"/>
      <c r="F19" s="135"/>
      <c r="G19" s="149"/>
      <c r="H19" s="149"/>
      <c r="I19" s="152"/>
      <c r="J19" s="135"/>
      <c r="K19" s="149"/>
      <c r="L19" s="149"/>
      <c r="M19" s="155"/>
    </row>
    <row r="20" spans="1:13" ht="12.75">
      <c r="A20" s="128"/>
      <c r="B20" s="130"/>
      <c r="C20" s="130"/>
      <c r="D20" s="132"/>
      <c r="E20" s="130"/>
      <c r="F20" s="135"/>
      <c r="G20" s="149"/>
      <c r="H20" s="149"/>
      <c r="I20" s="152"/>
      <c r="J20" s="135"/>
      <c r="K20" s="149"/>
      <c r="L20" s="149"/>
      <c r="M20" s="155"/>
    </row>
    <row r="21" spans="1:13" ht="45.75" customHeight="1" thickBot="1">
      <c r="A21" s="128"/>
      <c r="B21" s="130"/>
      <c r="C21" s="130"/>
      <c r="D21" s="133"/>
      <c r="E21" s="130"/>
      <c r="F21" s="136"/>
      <c r="G21" s="150"/>
      <c r="H21" s="150"/>
      <c r="I21" s="153"/>
      <c r="J21" s="136"/>
      <c r="K21" s="150"/>
      <c r="L21" s="150"/>
      <c r="M21" s="156"/>
    </row>
    <row r="22" spans="1:13" ht="16.5" thickBot="1">
      <c r="A22" s="141" t="s">
        <v>2</v>
      </c>
      <c r="B22" s="142"/>
      <c r="C22" s="142"/>
      <c r="D22" s="142"/>
      <c r="E22" s="142"/>
      <c r="F22" s="143"/>
      <c r="G22" s="8"/>
      <c r="H22" s="8"/>
      <c r="I22" s="40"/>
      <c r="J22" s="44"/>
      <c r="K22" s="44"/>
      <c r="L22" s="44"/>
      <c r="M22" s="44"/>
    </row>
    <row r="23" spans="1:13" s="89" customFormat="1" ht="126" customHeight="1" thickBot="1">
      <c r="A23" s="97">
        <v>1</v>
      </c>
      <c r="B23" s="105" t="s">
        <v>20</v>
      </c>
      <c r="C23" s="98" t="s">
        <v>3</v>
      </c>
      <c r="D23" s="98">
        <v>2.32</v>
      </c>
      <c r="E23" s="77">
        <v>23257</v>
      </c>
      <c r="F23" s="99">
        <v>16928.95614</v>
      </c>
      <c r="G23" s="100">
        <v>10800</v>
      </c>
      <c r="H23" s="99">
        <f>F23-G23</f>
        <v>6128.956139999998</v>
      </c>
      <c r="I23" s="101"/>
      <c r="J23" s="102">
        <v>16844.31136</v>
      </c>
      <c r="K23" s="83">
        <v>10800</v>
      </c>
      <c r="L23" s="102">
        <f>J23-K23</f>
        <v>6044.31136</v>
      </c>
      <c r="M23" s="87"/>
    </row>
    <row r="24" spans="1:13" s="89" customFormat="1" ht="78.75" customHeight="1" thickBot="1">
      <c r="A24" s="92">
        <v>2</v>
      </c>
      <c r="B24" s="106" t="s">
        <v>24</v>
      </c>
      <c r="C24" s="56" t="s">
        <v>3</v>
      </c>
      <c r="D24" s="56">
        <v>1.304</v>
      </c>
      <c r="E24" s="47">
        <v>18842</v>
      </c>
      <c r="F24" s="93">
        <v>14701.09254</v>
      </c>
      <c r="G24" s="81">
        <v>8956.558</v>
      </c>
      <c r="H24" s="93">
        <f>F24-G24</f>
        <v>5744.534539999999</v>
      </c>
      <c r="I24" s="57"/>
      <c r="J24" s="58">
        <v>10631.387</v>
      </c>
      <c r="K24" s="80">
        <v>8956.558</v>
      </c>
      <c r="L24" s="58">
        <f>J24-K24</f>
        <v>1674.8289999999997</v>
      </c>
      <c r="M24" s="87"/>
    </row>
    <row r="25" spans="1:13" ht="83.25" customHeight="1" thickBot="1">
      <c r="A25" s="13"/>
      <c r="B25" s="107" t="s">
        <v>25</v>
      </c>
      <c r="C25" s="56" t="s">
        <v>3</v>
      </c>
      <c r="D25" s="15">
        <f>D23+D24</f>
        <v>3.6239999999999997</v>
      </c>
      <c r="E25" s="16">
        <f>SUM(E23:E24)</f>
        <v>42099</v>
      </c>
      <c r="F25" s="17">
        <f>SUM(F23:F24)</f>
        <v>31630.04868</v>
      </c>
      <c r="G25" s="18">
        <f>SUM(G23:G24)</f>
        <v>19756.558</v>
      </c>
      <c r="H25" s="17">
        <f>SUM(H23:H24)</f>
        <v>11873.490679999997</v>
      </c>
      <c r="I25" s="57"/>
      <c r="J25" s="58">
        <f>SUM(J23:J24)</f>
        <v>27475.698360000002</v>
      </c>
      <c r="K25" s="115">
        <f>SUM(K23:K24)</f>
        <v>19756.558</v>
      </c>
      <c r="L25" s="58">
        <f>SUM(L23:L24)</f>
        <v>7719.140359999999</v>
      </c>
      <c r="M25" s="55"/>
    </row>
    <row r="26" spans="1:13" ht="75" customHeight="1" thickBot="1">
      <c r="A26" s="9">
        <v>3</v>
      </c>
      <c r="B26" s="108" t="s">
        <v>21</v>
      </c>
      <c r="C26" s="19" t="s">
        <v>3</v>
      </c>
      <c r="D26" s="10">
        <v>0.289</v>
      </c>
      <c r="E26" s="47">
        <v>6084</v>
      </c>
      <c r="F26" s="14">
        <v>4013.66</v>
      </c>
      <c r="G26" s="24"/>
      <c r="H26" s="14">
        <v>4013.66</v>
      </c>
      <c r="I26" s="42"/>
      <c r="J26" s="50">
        <f>L26</f>
        <v>3773.66242</v>
      </c>
      <c r="K26" s="50"/>
      <c r="L26" s="49">
        <v>3773.66242</v>
      </c>
      <c r="M26" s="50"/>
    </row>
    <row r="27" spans="1:13" s="89" customFormat="1" ht="88.5" customHeight="1">
      <c r="A27" s="94">
        <v>4</v>
      </c>
      <c r="B27" s="107" t="s">
        <v>22</v>
      </c>
      <c r="C27" s="95" t="s">
        <v>5</v>
      </c>
      <c r="D27" s="18">
        <v>0.101</v>
      </c>
      <c r="E27" s="96">
        <v>528.6</v>
      </c>
      <c r="F27" s="81">
        <v>530.043</v>
      </c>
      <c r="G27" s="82"/>
      <c r="H27" s="81">
        <v>530.043</v>
      </c>
      <c r="I27" s="57"/>
      <c r="J27" s="87">
        <v>527.3928</v>
      </c>
      <c r="K27" s="83"/>
      <c r="L27" s="87">
        <v>527.3928</v>
      </c>
      <c r="M27" s="83"/>
    </row>
    <row r="28" spans="1:13" s="89" customFormat="1" ht="84.75" customHeight="1">
      <c r="A28" s="88">
        <v>5</v>
      </c>
      <c r="B28" s="107" t="s">
        <v>32</v>
      </c>
      <c r="C28" s="78" t="s">
        <v>42</v>
      </c>
      <c r="D28" s="15">
        <v>2.4</v>
      </c>
      <c r="E28" s="16">
        <v>28407</v>
      </c>
      <c r="F28" s="18">
        <f>H28</f>
        <v>20861.34</v>
      </c>
      <c r="G28" s="79"/>
      <c r="H28" s="81">
        <v>20861.34</v>
      </c>
      <c r="I28" s="57"/>
      <c r="J28" s="58">
        <f>L28</f>
        <v>16202.47615</v>
      </c>
      <c r="K28" s="83"/>
      <c r="L28" s="58">
        <v>16202.47615</v>
      </c>
      <c r="M28" s="83"/>
    </row>
    <row r="29" spans="1:13" s="89" customFormat="1" ht="99" customHeight="1">
      <c r="A29" s="88">
        <v>6</v>
      </c>
      <c r="B29" s="106" t="s">
        <v>29</v>
      </c>
      <c r="C29" s="78" t="s">
        <v>3</v>
      </c>
      <c r="D29" s="56">
        <v>0.622</v>
      </c>
      <c r="E29" s="47">
        <v>7513</v>
      </c>
      <c r="F29" s="81">
        <v>5571.125</v>
      </c>
      <c r="G29" s="82"/>
      <c r="H29" s="81">
        <f>F29</f>
        <v>5571.125</v>
      </c>
      <c r="I29" s="57"/>
      <c r="J29" s="87">
        <f>L29</f>
        <v>4077.03334</v>
      </c>
      <c r="K29" s="83"/>
      <c r="L29" s="87">
        <v>4077.03334</v>
      </c>
      <c r="M29" s="83"/>
    </row>
    <row r="30" spans="1:13" ht="105.75" customHeight="1">
      <c r="A30" s="36">
        <v>7</v>
      </c>
      <c r="B30" s="106" t="s">
        <v>31</v>
      </c>
      <c r="C30" s="78" t="s">
        <v>3</v>
      </c>
      <c r="D30" s="56">
        <v>0.199</v>
      </c>
      <c r="E30" s="47">
        <v>1924</v>
      </c>
      <c r="F30" s="81">
        <f>G30+H30+I30</f>
        <v>2776.808</v>
      </c>
      <c r="G30" s="82"/>
      <c r="H30" s="81">
        <v>1276.808</v>
      </c>
      <c r="I30" s="57">
        <v>1500</v>
      </c>
      <c r="J30" s="90">
        <f>L30+M30</f>
        <v>1901.1343200000001</v>
      </c>
      <c r="K30" s="83"/>
      <c r="L30" s="83">
        <v>401.13432</v>
      </c>
      <c r="M30" s="83">
        <v>1500</v>
      </c>
    </row>
    <row r="31" spans="1:13" ht="66.75" customHeight="1">
      <c r="A31" s="36">
        <v>8</v>
      </c>
      <c r="B31" s="106" t="s">
        <v>33</v>
      </c>
      <c r="C31" s="78" t="s">
        <v>34</v>
      </c>
      <c r="D31" s="56">
        <v>1.3</v>
      </c>
      <c r="E31" s="47">
        <v>8750</v>
      </c>
      <c r="F31" s="84">
        <v>6365.3</v>
      </c>
      <c r="G31" s="82"/>
      <c r="H31" s="81">
        <v>6365.3</v>
      </c>
      <c r="I31" s="57"/>
      <c r="J31" s="87">
        <f>L31</f>
        <v>6355.68202</v>
      </c>
      <c r="K31" s="83"/>
      <c r="L31" s="87">
        <v>6355.68202</v>
      </c>
      <c r="M31" s="83"/>
    </row>
    <row r="32" spans="1:13" s="89" customFormat="1" ht="103.5" customHeight="1">
      <c r="A32" s="88">
        <v>9</v>
      </c>
      <c r="B32" s="107" t="s">
        <v>37</v>
      </c>
      <c r="C32" s="15" t="s">
        <v>3</v>
      </c>
      <c r="D32" s="15">
        <v>1.036</v>
      </c>
      <c r="E32" s="16">
        <v>9264</v>
      </c>
      <c r="F32" s="79">
        <f>G32+H32+I32</f>
        <v>5608.7</v>
      </c>
      <c r="G32" s="79"/>
      <c r="H32" s="79">
        <v>608.7</v>
      </c>
      <c r="I32" s="57">
        <v>5000</v>
      </c>
      <c r="J32" s="83">
        <f>M32+L32</f>
        <v>5253.65108</v>
      </c>
      <c r="K32" s="83"/>
      <c r="L32" s="83">
        <v>253.65108</v>
      </c>
      <c r="M32" s="83">
        <v>5000</v>
      </c>
    </row>
    <row r="33" spans="1:13" s="46" customFormat="1" ht="42" customHeight="1">
      <c r="A33" s="36">
        <v>10</v>
      </c>
      <c r="B33" s="106" t="s">
        <v>40</v>
      </c>
      <c r="C33" s="15" t="s">
        <v>3</v>
      </c>
      <c r="D33" s="85"/>
      <c r="E33" s="47">
        <v>2384</v>
      </c>
      <c r="F33" s="82"/>
      <c r="G33" s="82"/>
      <c r="H33" s="82"/>
      <c r="I33" s="57"/>
      <c r="J33" s="83">
        <f>L33</f>
        <v>2911.70176</v>
      </c>
      <c r="K33" s="83"/>
      <c r="L33" s="87">
        <v>2911.70176</v>
      </c>
      <c r="M33" s="86"/>
    </row>
    <row r="34" spans="1:16" s="46" customFormat="1" ht="30" customHeight="1">
      <c r="A34" s="36">
        <v>11</v>
      </c>
      <c r="B34" s="106" t="s">
        <v>41</v>
      </c>
      <c r="C34" s="56" t="s">
        <v>3</v>
      </c>
      <c r="D34" s="56"/>
      <c r="E34" s="47">
        <v>6334</v>
      </c>
      <c r="F34" s="82"/>
      <c r="G34" s="82"/>
      <c r="H34" s="82"/>
      <c r="I34" s="57"/>
      <c r="J34" s="83">
        <f aca="true" t="shared" si="0" ref="J34:J44">L34</f>
        <v>4605.00997</v>
      </c>
      <c r="K34" s="83"/>
      <c r="L34" s="87">
        <v>4605.00997</v>
      </c>
      <c r="M34" s="86"/>
      <c r="N34" s="48"/>
      <c r="O34" s="46">
        <v>4605.00997</v>
      </c>
      <c r="P34" s="46">
        <f>L34-O34</f>
        <v>0</v>
      </c>
    </row>
    <row r="35" spans="1:13" s="89" customFormat="1" ht="63.75" customHeight="1">
      <c r="A35" s="88">
        <v>12</v>
      </c>
      <c r="B35" s="109" t="s">
        <v>51</v>
      </c>
      <c r="C35" s="15" t="s">
        <v>3</v>
      </c>
      <c r="D35" s="56">
        <v>0.29</v>
      </c>
      <c r="E35" s="47">
        <v>1047</v>
      </c>
      <c r="F35" s="82">
        <f>H35</f>
        <v>650.4</v>
      </c>
      <c r="G35" s="47"/>
      <c r="H35" s="82">
        <v>650.4</v>
      </c>
      <c r="I35" s="57"/>
      <c r="J35" s="83">
        <f t="shared" si="0"/>
        <v>830.3129</v>
      </c>
      <c r="K35" s="83"/>
      <c r="L35" s="87">
        <v>830.3129</v>
      </c>
      <c r="M35" s="83"/>
    </row>
    <row r="36" spans="1:14" s="89" customFormat="1" ht="39" customHeight="1">
      <c r="A36" s="88">
        <v>13</v>
      </c>
      <c r="B36" s="110" t="s">
        <v>46</v>
      </c>
      <c r="C36" s="15" t="s">
        <v>3</v>
      </c>
      <c r="D36" s="56">
        <v>0.44</v>
      </c>
      <c r="E36" s="47">
        <v>1472.2</v>
      </c>
      <c r="F36" s="82">
        <f aca="true" t="shared" si="1" ref="F36:F44">H36</f>
        <v>850.5</v>
      </c>
      <c r="G36" s="47"/>
      <c r="H36" s="82">
        <v>850.5</v>
      </c>
      <c r="I36" s="57"/>
      <c r="J36" s="87">
        <f>L36</f>
        <v>969.54818</v>
      </c>
      <c r="K36" s="83"/>
      <c r="L36" s="87">
        <v>969.54818</v>
      </c>
      <c r="M36" s="83"/>
      <c r="N36" s="112"/>
    </row>
    <row r="37" spans="1:13" s="89" customFormat="1" ht="45" customHeight="1">
      <c r="A37" s="88">
        <v>14</v>
      </c>
      <c r="B37" s="110" t="s">
        <v>52</v>
      </c>
      <c r="C37" s="15" t="s">
        <v>3</v>
      </c>
      <c r="D37" s="56">
        <v>0.19</v>
      </c>
      <c r="E37" s="47">
        <v>578</v>
      </c>
      <c r="F37" s="82">
        <f t="shared" si="1"/>
        <v>300.4</v>
      </c>
      <c r="G37" s="47"/>
      <c r="H37" s="82">
        <v>300.4</v>
      </c>
      <c r="I37" s="57"/>
      <c r="J37" s="83">
        <f t="shared" si="0"/>
        <v>416.8055</v>
      </c>
      <c r="K37" s="83"/>
      <c r="L37" s="87">
        <v>416.8055</v>
      </c>
      <c r="M37" s="83"/>
    </row>
    <row r="38" spans="1:13" s="89" customFormat="1" ht="24.75" customHeight="1">
      <c r="A38" s="88">
        <v>15</v>
      </c>
      <c r="B38" s="109" t="s">
        <v>6</v>
      </c>
      <c r="C38" s="15" t="s">
        <v>3</v>
      </c>
      <c r="D38" s="56">
        <v>0.44</v>
      </c>
      <c r="E38" s="47">
        <v>1474</v>
      </c>
      <c r="F38" s="82">
        <f t="shared" si="1"/>
        <v>950.6</v>
      </c>
      <c r="G38" s="47"/>
      <c r="H38" s="82">
        <v>950.6</v>
      </c>
      <c r="I38" s="57"/>
      <c r="J38" s="83">
        <f t="shared" si="0"/>
        <v>964.87066</v>
      </c>
      <c r="K38" s="83"/>
      <c r="L38" s="83">
        <v>964.87066</v>
      </c>
      <c r="M38" s="83"/>
    </row>
    <row r="39" spans="1:14" s="89" customFormat="1" ht="26.25" customHeight="1">
      <c r="A39" s="88">
        <v>16</v>
      </c>
      <c r="B39" s="109" t="s">
        <v>7</v>
      </c>
      <c r="C39" s="15" t="s">
        <v>3</v>
      </c>
      <c r="D39" s="56">
        <v>0.2</v>
      </c>
      <c r="E39" s="47">
        <v>781</v>
      </c>
      <c r="F39" s="82">
        <f t="shared" si="1"/>
        <v>450.5</v>
      </c>
      <c r="G39" s="47"/>
      <c r="H39" s="82">
        <v>450.5</v>
      </c>
      <c r="I39" s="57"/>
      <c r="J39" s="83">
        <f t="shared" si="0"/>
        <v>516.89192</v>
      </c>
      <c r="K39" s="83"/>
      <c r="L39" s="83">
        <v>516.89192</v>
      </c>
      <c r="M39" s="83"/>
      <c r="N39" s="113"/>
    </row>
    <row r="40" spans="1:13" s="89" customFormat="1" ht="21" customHeight="1">
      <c r="A40" s="88">
        <v>17</v>
      </c>
      <c r="B40" s="110" t="s">
        <v>8</v>
      </c>
      <c r="C40" s="15" t="s">
        <v>3</v>
      </c>
      <c r="D40" s="56">
        <v>0.2</v>
      </c>
      <c r="E40" s="47">
        <v>1030.8</v>
      </c>
      <c r="F40" s="82">
        <f t="shared" si="1"/>
        <v>470.8</v>
      </c>
      <c r="G40" s="47"/>
      <c r="H40" s="82">
        <v>470.8</v>
      </c>
      <c r="I40" s="57"/>
      <c r="J40" s="83">
        <f t="shared" si="0"/>
        <v>810.5384</v>
      </c>
      <c r="K40" s="83"/>
      <c r="L40" s="83">
        <v>810.5384</v>
      </c>
      <c r="M40" s="83"/>
    </row>
    <row r="41" spans="1:14" s="89" customFormat="1" ht="21" customHeight="1">
      <c r="A41" s="88">
        <v>18</v>
      </c>
      <c r="B41" s="110" t="s">
        <v>43</v>
      </c>
      <c r="C41" s="15" t="s">
        <v>3</v>
      </c>
      <c r="D41" s="56">
        <v>1</v>
      </c>
      <c r="E41" s="47">
        <v>368.6</v>
      </c>
      <c r="F41" s="82"/>
      <c r="G41" s="47"/>
      <c r="H41" s="82"/>
      <c r="I41" s="57"/>
      <c r="J41" s="83">
        <f t="shared" si="0"/>
        <v>312.42742</v>
      </c>
      <c r="K41" s="83"/>
      <c r="L41" s="83">
        <v>312.42742</v>
      </c>
      <c r="M41" s="83"/>
      <c r="N41" s="112"/>
    </row>
    <row r="42" spans="1:15" s="89" customFormat="1" ht="21" customHeight="1">
      <c r="A42" s="88">
        <v>19</v>
      </c>
      <c r="B42" s="110" t="s">
        <v>44</v>
      </c>
      <c r="C42" s="15" t="s">
        <v>3</v>
      </c>
      <c r="D42" s="56">
        <v>40</v>
      </c>
      <c r="E42" s="47">
        <v>1165.7</v>
      </c>
      <c r="F42" s="82"/>
      <c r="G42" s="47"/>
      <c r="H42" s="82"/>
      <c r="I42" s="57"/>
      <c r="J42" s="83">
        <f t="shared" si="0"/>
        <v>953.02818</v>
      </c>
      <c r="K42" s="83"/>
      <c r="L42" s="83">
        <v>953.02818</v>
      </c>
      <c r="M42" s="83"/>
      <c r="O42" s="112"/>
    </row>
    <row r="43" spans="1:13" s="89" customFormat="1" ht="21" customHeight="1">
      <c r="A43" s="88">
        <v>21</v>
      </c>
      <c r="B43" s="110" t="s">
        <v>45</v>
      </c>
      <c r="C43" s="15" t="s">
        <v>3</v>
      </c>
      <c r="D43" s="56">
        <v>0.16</v>
      </c>
      <c r="E43" s="47">
        <v>666.9</v>
      </c>
      <c r="F43" s="82"/>
      <c r="G43" s="47"/>
      <c r="H43" s="82"/>
      <c r="I43" s="57"/>
      <c r="J43" s="83">
        <f t="shared" si="0"/>
        <v>620.04168</v>
      </c>
      <c r="K43" s="83"/>
      <c r="L43" s="83">
        <v>620.04168</v>
      </c>
      <c r="M43" s="83"/>
    </row>
    <row r="44" spans="1:13" s="89" customFormat="1" ht="35.25" customHeight="1">
      <c r="A44" s="88">
        <v>21</v>
      </c>
      <c r="B44" s="110" t="s">
        <v>17</v>
      </c>
      <c r="C44" s="15" t="s">
        <v>3</v>
      </c>
      <c r="D44" s="56">
        <v>0.15</v>
      </c>
      <c r="E44" s="91">
        <v>316</v>
      </c>
      <c r="F44" s="82">
        <f t="shared" si="1"/>
        <v>248</v>
      </c>
      <c r="G44" s="91"/>
      <c r="H44" s="82">
        <v>248</v>
      </c>
      <c r="I44" s="57"/>
      <c r="J44" s="83">
        <f t="shared" si="0"/>
        <v>183.43926</v>
      </c>
      <c r="K44" s="83"/>
      <c r="L44" s="83">
        <v>183.43926</v>
      </c>
      <c r="M44" s="83"/>
    </row>
    <row r="45" spans="1:13" ht="16.5" customHeight="1">
      <c r="A45" s="144" t="s">
        <v>36</v>
      </c>
      <c r="B45" s="144"/>
      <c r="C45" s="15"/>
      <c r="D45" s="15">
        <f aca="true" t="shared" si="2" ref="D45:M45">SUM(D25:D44)</f>
        <v>52.64099999999999</v>
      </c>
      <c r="E45" s="16">
        <f t="shared" si="2"/>
        <v>122187.8</v>
      </c>
      <c r="F45" s="18">
        <f t="shared" si="2"/>
        <v>81278.22467999998</v>
      </c>
      <c r="G45" s="18">
        <f t="shared" si="2"/>
        <v>19756.558</v>
      </c>
      <c r="H45" s="18">
        <f t="shared" si="2"/>
        <v>55021.666679999995</v>
      </c>
      <c r="I45" s="16">
        <f t="shared" si="2"/>
        <v>6500</v>
      </c>
      <c r="J45" s="18">
        <v>79661.358</v>
      </c>
      <c r="K45" s="114">
        <f t="shared" si="2"/>
        <v>19756.558</v>
      </c>
      <c r="L45" s="79">
        <f>SUM(L25:L44)</f>
        <v>53404.78832000001</v>
      </c>
      <c r="M45" s="18">
        <f t="shared" si="2"/>
        <v>6500</v>
      </c>
    </row>
    <row r="46" spans="10:12" ht="12.75">
      <c r="J46" s="118"/>
      <c r="L46" s="117"/>
    </row>
  </sheetData>
  <mergeCells count="20">
    <mergeCell ref="J17:J21"/>
    <mergeCell ref="A22:F22"/>
    <mergeCell ref="A45:B45"/>
    <mergeCell ref="K17:M17"/>
    <mergeCell ref="G18:G21"/>
    <mergeCell ref="H18:H21"/>
    <mergeCell ref="I18:I21"/>
    <mergeCell ref="K18:K21"/>
    <mergeCell ref="L18:L21"/>
    <mergeCell ref="M18:M21"/>
    <mergeCell ref="E10:M10"/>
    <mergeCell ref="C8:L9"/>
    <mergeCell ref="A12:M16"/>
    <mergeCell ref="A17:A21"/>
    <mergeCell ref="B17:B21"/>
    <mergeCell ref="C17:C21"/>
    <mergeCell ref="D17:D21"/>
    <mergeCell ref="E17:E21"/>
    <mergeCell ref="F17:F21"/>
    <mergeCell ref="G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18.75390625" style="67" customWidth="1"/>
    <col min="3" max="3" width="7.25390625" style="0" customWidth="1"/>
    <col min="4" max="4" width="5.625" style="0" customWidth="1"/>
    <col min="5" max="5" width="6.875" style="0" customWidth="1"/>
    <col min="6" max="6" width="12.125" style="0" hidden="1" customWidth="1"/>
    <col min="7" max="7" width="12.875" style="0" hidden="1" customWidth="1"/>
    <col min="8" max="8" width="12.75390625" style="0" hidden="1" customWidth="1"/>
    <col min="9" max="9" width="7.00390625" style="0" hidden="1" customWidth="1"/>
    <col min="10" max="10" width="11.625" style="0" customWidth="1"/>
    <col min="11" max="11" width="11.25390625" style="0" customWidth="1"/>
    <col min="12" max="12" width="11.625" style="0" customWidth="1"/>
    <col min="13" max="13" width="10.625" style="0" customWidth="1"/>
    <col min="15" max="15" width="11.375" style="0" customWidth="1"/>
  </cols>
  <sheetData>
    <row r="1" spans="1:8" ht="18.75">
      <c r="A1" s="2"/>
      <c r="B1" s="59"/>
      <c r="C1" s="4" t="s">
        <v>9</v>
      </c>
      <c r="D1" s="4"/>
      <c r="E1" s="1"/>
      <c r="F1" s="1"/>
      <c r="G1" s="1"/>
      <c r="H1" s="1"/>
    </row>
    <row r="2" spans="1:8" ht="15.75">
      <c r="A2" s="2"/>
      <c r="B2" s="59"/>
      <c r="C2" s="6" t="s">
        <v>10</v>
      </c>
      <c r="D2" s="6"/>
      <c r="E2" s="3"/>
      <c r="F2" s="3"/>
      <c r="G2" s="3"/>
      <c r="H2" s="1"/>
    </row>
    <row r="3" spans="1:8" ht="15.75">
      <c r="A3" s="2"/>
      <c r="B3" s="59"/>
      <c r="C3" s="6" t="s">
        <v>28</v>
      </c>
      <c r="D3" s="6"/>
      <c r="E3" s="3"/>
      <c r="F3" s="3"/>
      <c r="G3" s="3"/>
      <c r="H3" s="1"/>
    </row>
    <row r="4" spans="1:8" ht="15.75">
      <c r="A4" s="2"/>
      <c r="B4" s="59"/>
      <c r="C4" s="7" t="s">
        <v>11</v>
      </c>
      <c r="D4" s="7"/>
      <c r="E4" s="3"/>
      <c r="F4" s="3"/>
      <c r="G4" s="3"/>
      <c r="H4" s="1"/>
    </row>
    <row r="5" spans="1:8" ht="15.75">
      <c r="A5" s="2"/>
      <c r="B5" s="59"/>
      <c r="C5" s="7" t="s">
        <v>13</v>
      </c>
      <c r="D5" s="7"/>
      <c r="E5" s="3"/>
      <c r="F5" s="3"/>
      <c r="G5" s="3"/>
      <c r="H5" s="1"/>
    </row>
    <row r="6" spans="1:8" ht="15.75">
      <c r="A6" s="2"/>
      <c r="B6" s="59"/>
      <c r="C6" s="7" t="s">
        <v>12</v>
      </c>
      <c r="D6" s="7"/>
      <c r="E6" s="3"/>
      <c r="F6" s="3"/>
      <c r="G6" s="3"/>
      <c r="H6" s="1"/>
    </row>
    <row r="7" spans="1:8" ht="15.75">
      <c r="A7" s="2"/>
      <c r="B7" s="59"/>
      <c r="C7" s="6" t="s">
        <v>0</v>
      </c>
      <c r="D7" s="6"/>
      <c r="E7" s="3"/>
      <c r="F7" s="3"/>
      <c r="G7" s="3"/>
      <c r="H7" s="1"/>
    </row>
    <row r="8" spans="1:12" ht="14.25">
      <c r="A8" s="2"/>
      <c r="B8" s="59"/>
      <c r="C8" s="121" t="s">
        <v>18</v>
      </c>
      <c r="D8" s="121"/>
      <c r="E8" s="122"/>
      <c r="F8" s="122"/>
      <c r="G8" s="123"/>
      <c r="H8" s="123"/>
      <c r="I8" s="123"/>
      <c r="J8" s="123"/>
      <c r="K8" s="123"/>
      <c r="L8" s="123"/>
    </row>
    <row r="9" spans="1:12" ht="16.5">
      <c r="A9" s="5"/>
      <c r="B9" s="60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3" ht="12.75">
      <c r="A10" s="124" t="s">
        <v>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2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2.75" customHeight="1" thickBo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6"/>
      <c r="L14" s="126"/>
      <c r="M14" s="126"/>
    </row>
    <row r="15" spans="1:13" ht="13.5" thickBot="1">
      <c r="A15" s="127" t="s">
        <v>14</v>
      </c>
      <c r="B15" s="159" t="s">
        <v>1</v>
      </c>
      <c r="C15" s="129" t="s">
        <v>15</v>
      </c>
      <c r="D15" s="131" t="s">
        <v>30</v>
      </c>
      <c r="E15" s="129" t="s">
        <v>16</v>
      </c>
      <c r="F15" s="134" t="s">
        <v>27</v>
      </c>
      <c r="G15" s="137" t="s">
        <v>26</v>
      </c>
      <c r="H15" s="138"/>
      <c r="I15" s="139"/>
      <c r="J15" s="140" t="s">
        <v>27</v>
      </c>
      <c r="K15" s="145" t="s">
        <v>48</v>
      </c>
      <c r="L15" s="146"/>
      <c r="M15" s="147"/>
    </row>
    <row r="16" spans="1:13" ht="12.75">
      <c r="A16" s="128"/>
      <c r="B16" s="160"/>
      <c r="C16" s="130"/>
      <c r="D16" s="132"/>
      <c r="E16" s="130"/>
      <c r="F16" s="135"/>
      <c r="G16" s="148" t="s">
        <v>38</v>
      </c>
      <c r="H16" s="148" t="s">
        <v>23</v>
      </c>
      <c r="I16" s="151" t="s">
        <v>35</v>
      </c>
      <c r="J16" s="135"/>
      <c r="K16" s="149" t="s">
        <v>38</v>
      </c>
      <c r="L16" s="149" t="s">
        <v>23</v>
      </c>
      <c r="M16" s="154" t="s">
        <v>35</v>
      </c>
    </row>
    <row r="17" spans="1:13" ht="12.75">
      <c r="A17" s="128"/>
      <c r="B17" s="160"/>
      <c r="C17" s="130"/>
      <c r="D17" s="132"/>
      <c r="E17" s="130"/>
      <c r="F17" s="135"/>
      <c r="G17" s="149"/>
      <c r="H17" s="149"/>
      <c r="I17" s="152"/>
      <c r="J17" s="135"/>
      <c r="K17" s="149"/>
      <c r="L17" s="149"/>
      <c r="M17" s="155"/>
    </row>
    <row r="18" spans="1:13" ht="12.75">
      <c r="A18" s="128"/>
      <c r="B18" s="160"/>
      <c r="C18" s="130"/>
      <c r="D18" s="132"/>
      <c r="E18" s="130"/>
      <c r="F18" s="135"/>
      <c r="G18" s="149"/>
      <c r="H18" s="149"/>
      <c r="I18" s="152"/>
      <c r="J18" s="135"/>
      <c r="K18" s="149"/>
      <c r="L18" s="149"/>
      <c r="M18" s="155"/>
    </row>
    <row r="19" spans="1:13" ht="45.75" customHeight="1" thickBot="1">
      <c r="A19" s="128"/>
      <c r="B19" s="160"/>
      <c r="C19" s="130"/>
      <c r="D19" s="133"/>
      <c r="E19" s="130"/>
      <c r="F19" s="136"/>
      <c r="G19" s="150"/>
      <c r="H19" s="150"/>
      <c r="I19" s="153"/>
      <c r="J19" s="136"/>
      <c r="K19" s="150"/>
      <c r="L19" s="150"/>
      <c r="M19" s="156"/>
    </row>
    <row r="20" spans="1:13" ht="16.5" thickBot="1">
      <c r="A20" s="141" t="s">
        <v>2</v>
      </c>
      <c r="B20" s="142"/>
      <c r="C20" s="142"/>
      <c r="D20" s="142"/>
      <c r="E20" s="142"/>
      <c r="F20" s="143"/>
      <c r="G20" s="8"/>
      <c r="H20" s="8"/>
      <c r="I20" s="40"/>
      <c r="J20" s="44"/>
      <c r="K20" s="44"/>
      <c r="L20" s="44"/>
      <c r="M20" s="44"/>
    </row>
    <row r="21" spans="1:13" ht="126" customHeight="1" thickBot="1">
      <c r="A21" s="9">
        <v>1</v>
      </c>
      <c r="B21" s="61" t="s">
        <v>20</v>
      </c>
      <c r="C21" s="30" t="s">
        <v>3</v>
      </c>
      <c r="D21" s="30">
        <v>2.32</v>
      </c>
      <c r="E21" s="31">
        <v>22624</v>
      </c>
      <c r="F21" s="32">
        <v>16928.95614</v>
      </c>
      <c r="G21" s="33">
        <v>10800</v>
      </c>
      <c r="H21" s="32">
        <f>F21-G21</f>
        <v>6128.956139999998</v>
      </c>
      <c r="I21" s="41"/>
      <c r="J21" s="51">
        <f>K21+L21</f>
        <v>16844.3</v>
      </c>
      <c r="K21" s="50">
        <v>10800</v>
      </c>
      <c r="L21" s="51">
        <v>6044.3</v>
      </c>
      <c r="M21" s="49"/>
    </row>
    <row r="22" spans="1:13" ht="78.75" customHeight="1" thickBot="1">
      <c r="A22" s="13">
        <v>2</v>
      </c>
      <c r="B22" s="62" t="s">
        <v>24</v>
      </c>
      <c r="C22" s="10" t="s">
        <v>3</v>
      </c>
      <c r="D22" s="10">
        <v>1.304</v>
      </c>
      <c r="E22" s="11">
        <v>19340</v>
      </c>
      <c r="F22" s="12">
        <v>14701.09254</v>
      </c>
      <c r="G22" s="14">
        <v>8956.558</v>
      </c>
      <c r="H22" s="12">
        <f>F22-G22</f>
        <v>5744.534539999999</v>
      </c>
      <c r="I22" s="42"/>
      <c r="J22" s="54">
        <f>K22+L22</f>
        <v>12048.408000000001</v>
      </c>
      <c r="K22" s="53">
        <v>8956.558</v>
      </c>
      <c r="L22" s="54">
        <v>3091.85</v>
      </c>
      <c r="M22" s="49"/>
    </row>
    <row r="23" spans="1:13" ht="83.25" customHeight="1" thickBot="1">
      <c r="A23" s="13"/>
      <c r="B23" s="63" t="s">
        <v>25</v>
      </c>
      <c r="C23" s="56" t="s">
        <v>3</v>
      </c>
      <c r="D23" s="15">
        <f>D21+D22</f>
        <v>3.6239999999999997</v>
      </c>
      <c r="E23" s="16">
        <f>SUM(E21:E22)</f>
        <v>41964</v>
      </c>
      <c r="F23" s="17">
        <f>SUM(F21:F22)</f>
        <v>31630.04868</v>
      </c>
      <c r="G23" s="18">
        <f>SUM(G21:G22)</f>
        <v>19756.558</v>
      </c>
      <c r="H23" s="17">
        <f>SUM(H21:H22)</f>
        <v>11873.490679999997</v>
      </c>
      <c r="I23" s="57"/>
      <c r="J23" s="58">
        <f>SUM(J21:J22)</f>
        <v>28892.708</v>
      </c>
      <c r="K23" s="58">
        <f>SUM(K21:K22)</f>
        <v>19756.558</v>
      </c>
      <c r="L23" s="58">
        <f>SUM(L21:L22)</f>
        <v>9136.15</v>
      </c>
      <c r="M23" s="55"/>
    </row>
    <row r="24" spans="1:13" ht="88.5" customHeight="1" thickBot="1">
      <c r="A24" s="13">
        <v>3</v>
      </c>
      <c r="B24" s="64" t="s">
        <v>19</v>
      </c>
      <c r="C24" s="19" t="s">
        <v>3</v>
      </c>
      <c r="D24" s="20">
        <v>0.387</v>
      </c>
      <c r="E24" s="21">
        <v>5492</v>
      </c>
      <c r="F24" s="22">
        <v>5611.763</v>
      </c>
      <c r="G24" s="23"/>
      <c r="H24" s="22">
        <v>5611.763</v>
      </c>
      <c r="I24" s="43"/>
      <c r="J24" s="50">
        <v>4713.88066</v>
      </c>
      <c r="K24" s="50"/>
      <c r="L24" s="50">
        <v>4713.88066</v>
      </c>
      <c r="M24" s="50"/>
    </row>
    <row r="25" spans="1:13" ht="64.5" customHeight="1" thickBot="1">
      <c r="A25" s="9">
        <v>4</v>
      </c>
      <c r="B25" s="62" t="s">
        <v>21</v>
      </c>
      <c r="C25" s="19" t="s">
        <v>3</v>
      </c>
      <c r="D25" s="10">
        <v>0.289</v>
      </c>
      <c r="E25" s="11">
        <v>6084</v>
      </c>
      <c r="F25" s="14">
        <v>4013.66</v>
      </c>
      <c r="G25" s="24"/>
      <c r="H25" s="14">
        <v>4013.66</v>
      </c>
      <c r="I25" s="42"/>
      <c r="J25" s="50">
        <v>3251.03486</v>
      </c>
      <c r="K25" s="50"/>
      <c r="L25" s="50">
        <v>3251.03486</v>
      </c>
      <c r="M25" s="50"/>
    </row>
    <row r="26" spans="1:13" ht="88.5" customHeight="1">
      <c r="A26" s="34">
        <v>5</v>
      </c>
      <c r="B26" s="64" t="s">
        <v>22</v>
      </c>
      <c r="C26" s="25" t="s">
        <v>5</v>
      </c>
      <c r="D26" s="22">
        <v>0.101</v>
      </c>
      <c r="E26" s="26">
        <v>522</v>
      </c>
      <c r="F26" s="14">
        <v>530.043</v>
      </c>
      <c r="G26" s="24"/>
      <c r="H26" s="14">
        <v>530.043</v>
      </c>
      <c r="I26" s="42"/>
      <c r="J26" s="50">
        <v>527.3928</v>
      </c>
      <c r="K26" s="50"/>
      <c r="L26" s="50">
        <v>527.3928</v>
      </c>
      <c r="M26" s="50"/>
    </row>
    <row r="27" spans="1:13" ht="84.75" customHeight="1">
      <c r="A27" s="35">
        <v>6</v>
      </c>
      <c r="B27" s="64" t="s">
        <v>32</v>
      </c>
      <c r="C27" s="19" t="s">
        <v>42</v>
      </c>
      <c r="D27" s="20">
        <v>2.4</v>
      </c>
      <c r="E27" s="27">
        <v>27784</v>
      </c>
      <c r="F27" s="22">
        <f>H27</f>
        <v>20861.34</v>
      </c>
      <c r="G27" s="23"/>
      <c r="H27" s="14">
        <v>20861.34</v>
      </c>
      <c r="I27" s="42"/>
      <c r="J27" s="50">
        <v>16689.07511</v>
      </c>
      <c r="K27" s="50"/>
      <c r="L27" s="50">
        <v>16689.07511</v>
      </c>
      <c r="M27" s="50"/>
    </row>
    <row r="28" spans="1:13" ht="99" customHeight="1">
      <c r="A28" s="35">
        <v>7</v>
      </c>
      <c r="B28" s="62" t="s">
        <v>29</v>
      </c>
      <c r="C28" s="19" t="s">
        <v>3</v>
      </c>
      <c r="D28" s="10">
        <v>0.622</v>
      </c>
      <c r="E28" s="47">
        <v>7733</v>
      </c>
      <c r="F28" s="14">
        <v>5571.125</v>
      </c>
      <c r="G28" s="24"/>
      <c r="H28" s="14">
        <f>F28</f>
        <v>5571.125</v>
      </c>
      <c r="I28" s="42"/>
      <c r="J28" s="50">
        <v>4289.7646</v>
      </c>
      <c r="K28" s="50"/>
      <c r="L28" s="50">
        <v>4289.7646</v>
      </c>
      <c r="M28" s="50"/>
    </row>
    <row r="29" spans="1:13" ht="105.75" customHeight="1">
      <c r="A29" s="36">
        <v>8</v>
      </c>
      <c r="B29" s="62" t="s">
        <v>31</v>
      </c>
      <c r="C29" s="19" t="s">
        <v>3</v>
      </c>
      <c r="D29" s="10">
        <v>0.199</v>
      </c>
      <c r="E29" s="11">
        <v>1869</v>
      </c>
      <c r="F29" s="14">
        <f>G29+H29+I29</f>
        <v>2776.808</v>
      </c>
      <c r="G29" s="24"/>
      <c r="H29" s="14">
        <v>1276.808</v>
      </c>
      <c r="I29" s="42">
        <v>1500</v>
      </c>
      <c r="J29" s="50">
        <v>1901.1343</v>
      </c>
      <c r="K29" s="50"/>
      <c r="L29" s="50">
        <v>401.343</v>
      </c>
      <c r="M29" s="50">
        <v>1500</v>
      </c>
    </row>
    <row r="30" spans="1:13" ht="66.75" customHeight="1">
      <c r="A30" s="36">
        <v>9</v>
      </c>
      <c r="B30" s="62" t="s">
        <v>33</v>
      </c>
      <c r="C30" s="19" t="s">
        <v>34</v>
      </c>
      <c r="D30" s="10">
        <v>1.3</v>
      </c>
      <c r="E30" s="11">
        <v>8750</v>
      </c>
      <c r="F30" s="29">
        <v>6365.3</v>
      </c>
      <c r="G30" s="24"/>
      <c r="H30" s="14">
        <v>6365.3</v>
      </c>
      <c r="I30" s="42"/>
      <c r="J30" s="50">
        <v>6365.3</v>
      </c>
      <c r="K30" s="50"/>
      <c r="L30" s="50">
        <v>6365.3</v>
      </c>
      <c r="M30" s="50"/>
    </row>
    <row r="31" spans="1:13" ht="90" customHeight="1">
      <c r="A31" s="35">
        <v>10</v>
      </c>
      <c r="B31" s="64" t="s">
        <v>37</v>
      </c>
      <c r="C31" s="20" t="s">
        <v>3</v>
      </c>
      <c r="D31" s="20">
        <v>1.036</v>
      </c>
      <c r="E31" s="27">
        <v>9624</v>
      </c>
      <c r="F31" s="23">
        <f>G31+H31+I31</f>
        <v>5608.7</v>
      </c>
      <c r="G31" s="23"/>
      <c r="H31" s="23">
        <v>608.7</v>
      </c>
      <c r="I31" s="43">
        <v>5000</v>
      </c>
      <c r="J31" s="50">
        <v>5253.65108</v>
      </c>
      <c r="K31" s="50"/>
      <c r="L31" s="50">
        <v>253.65108</v>
      </c>
      <c r="M31" s="50">
        <v>5000</v>
      </c>
    </row>
    <row r="32" spans="1:13" s="46" customFormat="1" ht="42" customHeight="1">
      <c r="A32" s="36">
        <v>11</v>
      </c>
      <c r="B32" s="62" t="s">
        <v>40</v>
      </c>
      <c r="C32" s="20" t="s">
        <v>3</v>
      </c>
      <c r="D32" s="45"/>
      <c r="E32" s="11">
        <v>2627</v>
      </c>
      <c r="F32" s="24"/>
      <c r="G32" s="24"/>
      <c r="H32" s="24"/>
      <c r="I32" s="42"/>
      <c r="J32" s="50">
        <f>L32</f>
        <v>2911.70176</v>
      </c>
      <c r="K32" s="50"/>
      <c r="L32" s="50">
        <v>2911.70176</v>
      </c>
      <c r="M32" s="52"/>
    </row>
    <row r="33" spans="1:16" s="46" customFormat="1" ht="30" customHeight="1">
      <c r="A33" s="36">
        <v>12</v>
      </c>
      <c r="B33" s="62" t="s">
        <v>41</v>
      </c>
      <c r="C33" s="10" t="s">
        <v>3</v>
      </c>
      <c r="D33" s="10"/>
      <c r="E33" s="11">
        <v>6334</v>
      </c>
      <c r="F33" s="24"/>
      <c r="G33" s="24"/>
      <c r="H33" s="24"/>
      <c r="I33" s="42"/>
      <c r="J33" s="50">
        <f aca="true" t="shared" si="0" ref="J33:J44">L33</f>
        <v>4605.00997</v>
      </c>
      <c r="K33" s="50"/>
      <c r="L33" s="49">
        <v>4605.00997</v>
      </c>
      <c r="M33" s="52"/>
      <c r="N33" s="48"/>
      <c r="O33" s="46">
        <v>4605.00997</v>
      </c>
      <c r="P33" s="46">
        <f>L33-O33</f>
        <v>0</v>
      </c>
    </row>
    <row r="34" spans="1:13" ht="41.25" customHeight="1">
      <c r="A34" s="35">
        <v>13</v>
      </c>
      <c r="B34" s="65" t="s">
        <v>4</v>
      </c>
      <c r="C34" s="20" t="s">
        <v>3</v>
      </c>
      <c r="D34" s="10">
        <v>0.29</v>
      </c>
      <c r="E34" s="11">
        <v>1047</v>
      </c>
      <c r="F34" s="24">
        <f>H34</f>
        <v>650.4</v>
      </c>
      <c r="G34" s="11"/>
      <c r="H34" s="24">
        <v>650.4</v>
      </c>
      <c r="I34" s="42"/>
      <c r="J34" s="50">
        <f t="shared" si="0"/>
        <v>856.1</v>
      </c>
      <c r="K34" s="50"/>
      <c r="L34" s="50">
        <v>856.1</v>
      </c>
      <c r="M34" s="50"/>
    </row>
    <row r="35" spans="1:13" ht="39" customHeight="1">
      <c r="A35" s="35">
        <v>14</v>
      </c>
      <c r="B35" s="66" t="s">
        <v>46</v>
      </c>
      <c r="C35" s="20" t="s">
        <v>3</v>
      </c>
      <c r="D35" s="10">
        <v>0.44</v>
      </c>
      <c r="E35" s="11">
        <v>1472.2</v>
      </c>
      <c r="F35" s="24">
        <f aca="true" t="shared" si="1" ref="F35:F43">H35</f>
        <v>850.5</v>
      </c>
      <c r="G35" s="11"/>
      <c r="H35" s="24">
        <v>850.5</v>
      </c>
      <c r="I35" s="42"/>
      <c r="J35" s="50">
        <f t="shared" si="0"/>
        <v>1042.5</v>
      </c>
      <c r="K35" s="50"/>
      <c r="L35" s="50">
        <v>1042.5</v>
      </c>
      <c r="M35" s="50"/>
    </row>
    <row r="36" spans="1:13" ht="24" customHeight="1">
      <c r="A36" s="35">
        <v>15</v>
      </c>
      <c r="B36" s="66" t="s">
        <v>47</v>
      </c>
      <c r="C36" s="20" t="s">
        <v>3</v>
      </c>
      <c r="D36" s="10">
        <v>0.19</v>
      </c>
      <c r="E36" s="11">
        <v>578</v>
      </c>
      <c r="F36" s="24">
        <f t="shared" si="1"/>
        <v>300.4</v>
      </c>
      <c r="G36" s="11"/>
      <c r="H36" s="24">
        <v>300.4</v>
      </c>
      <c r="I36" s="42"/>
      <c r="J36" s="50">
        <f t="shared" si="0"/>
        <v>415.2</v>
      </c>
      <c r="K36" s="50"/>
      <c r="L36" s="50">
        <v>415.2</v>
      </c>
      <c r="M36" s="50"/>
    </row>
    <row r="37" spans="1:13" ht="24.75" customHeight="1">
      <c r="A37" s="35">
        <v>16</v>
      </c>
      <c r="B37" s="65" t="s">
        <v>6</v>
      </c>
      <c r="C37" s="20" t="s">
        <v>3</v>
      </c>
      <c r="D37" s="10">
        <v>0.44</v>
      </c>
      <c r="E37" s="11">
        <v>1474</v>
      </c>
      <c r="F37" s="24">
        <f t="shared" si="1"/>
        <v>950.6</v>
      </c>
      <c r="G37" s="11"/>
      <c r="H37" s="24">
        <v>950.6</v>
      </c>
      <c r="I37" s="42"/>
      <c r="J37" s="50">
        <f t="shared" si="0"/>
        <v>1019.9</v>
      </c>
      <c r="K37" s="50"/>
      <c r="L37" s="50">
        <v>1019.9</v>
      </c>
      <c r="M37" s="50"/>
    </row>
    <row r="38" spans="1:13" ht="26.25" customHeight="1">
      <c r="A38" s="35">
        <v>17</v>
      </c>
      <c r="B38" s="65" t="s">
        <v>7</v>
      </c>
      <c r="C38" s="20" t="s">
        <v>3</v>
      </c>
      <c r="D38" s="10">
        <v>0.2</v>
      </c>
      <c r="E38" s="11">
        <v>781</v>
      </c>
      <c r="F38" s="24">
        <f t="shared" si="1"/>
        <v>450.5</v>
      </c>
      <c r="G38" s="11"/>
      <c r="H38" s="24">
        <v>450.5</v>
      </c>
      <c r="I38" s="42"/>
      <c r="J38" s="50">
        <f t="shared" si="0"/>
        <v>523.7</v>
      </c>
      <c r="K38" s="50"/>
      <c r="L38" s="50">
        <v>523.7</v>
      </c>
      <c r="M38" s="50"/>
    </row>
    <row r="39" spans="1:13" ht="21" customHeight="1">
      <c r="A39" s="35">
        <v>18</v>
      </c>
      <c r="B39" s="66" t="s">
        <v>8</v>
      </c>
      <c r="C39" s="20" t="s">
        <v>3</v>
      </c>
      <c r="D39" s="10">
        <v>0.2</v>
      </c>
      <c r="E39" s="11">
        <v>1030.8</v>
      </c>
      <c r="F39" s="24">
        <f t="shared" si="1"/>
        <v>470.8</v>
      </c>
      <c r="G39" s="11"/>
      <c r="H39" s="24">
        <v>470.8</v>
      </c>
      <c r="I39" s="42"/>
      <c r="J39" s="50">
        <f t="shared" si="0"/>
        <v>841.8</v>
      </c>
      <c r="K39" s="50"/>
      <c r="L39" s="50">
        <v>841.8</v>
      </c>
      <c r="M39" s="50"/>
    </row>
    <row r="40" spans="1:13" ht="21" customHeight="1">
      <c r="A40" s="35">
        <v>19</v>
      </c>
      <c r="B40" s="66" t="s">
        <v>43</v>
      </c>
      <c r="C40" s="20" t="s">
        <v>3</v>
      </c>
      <c r="D40" s="10">
        <v>1</v>
      </c>
      <c r="E40" s="11">
        <v>368.6</v>
      </c>
      <c r="F40" s="24"/>
      <c r="G40" s="11"/>
      <c r="H40" s="24"/>
      <c r="I40" s="42"/>
      <c r="J40" s="50">
        <f t="shared" si="0"/>
        <v>540.7</v>
      </c>
      <c r="K40" s="50"/>
      <c r="L40" s="50">
        <v>540.7</v>
      </c>
      <c r="M40" s="50"/>
    </row>
    <row r="41" spans="1:13" ht="21" customHeight="1">
      <c r="A41" s="35">
        <v>20</v>
      </c>
      <c r="B41" s="66" t="s">
        <v>44</v>
      </c>
      <c r="C41" s="20" t="s">
        <v>3</v>
      </c>
      <c r="D41" s="10">
        <v>40</v>
      </c>
      <c r="E41" s="11">
        <v>1165.7</v>
      </c>
      <c r="F41" s="24"/>
      <c r="G41" s="11"/>
      <c r="H41" s="24"/>
      <c r="I41" s="42"/>
      <c r="J41" s="50">
        <f t="shared" si="0"/>
        <v>984.7</v>
      </c>
      <c r="K41" s="50"/>
      <c r="L41" s="50">
        <v>984.7</v>
      </c>
      <c r="M41" s="50"/>
    </row>
    <row r="42" spans="1:13" ht="21" customHeight="1">
      <c r="A42" s="35">
        <v>21</v>
      </c>
      <c r="B42" s="66" t="s">
        <v>45</v>
      </c>
      <c r="C42" s="20" t="s">
        <v>3</v>
      </c>
      <c r="D42" s="10">
        <v>0.16</v>
      </c>
      <c r="E42" s="11">
        <v>666.9</v>
      </c>
      <c r="F42" s="24"/>
      <c r="G42" s="11"/>
      <c r="H42" s="24"/>
      <c r="I42" s="42"/>
      <c r="J42" s="50">
        <f t="shared" si="0"/>
        <v>572.9</v>
      </c>
      <c r="K42" s="50"/>
      <c r="L42" s="50">
        <v>572.9</v>
      </c>
      <c r="M42" s="50"/>
    </row>
    <row r="43" spans="1:13" ht="35.25" customHeight="1">
      <c r="A43" s="35">
        <v>22</v>
      </c>
      <c r="B43" s="66" t="s">
        <v>17</v>
      </c>
      <c r="C43" s="20" t="s">
        <v>3</v>
      </c>
      <c r="D43" s="10">
        <v>0.15</v>
      </c>
      <c r="E43" s="28">
        <v>316</v>
      </c>
      <c r="F43" s="24">
        <f t="shared" si="1"/>
        <v>248</v>
      </c>
      <c r="G43" s="28"/>
      <c r="H43" s="24">
        <v>248</v>
      </c>
      <c r="I43" s="42"/>
      <c r="J43" s="50">
        <f t="shared" si="0"/>
        <v>178.63</v>
      </c>
      <c r="K43" s="50"/>
      <c r="L43" s="50">
        <v>178.63</v>
      </c>
      <c r="M43" s="50"/>
    </row>
    <row r="44" spans="1:13" ht="35.25" customHeight="1">
      <c r="A44" s="68"/>
      <c r="B44" s="69" t="s">
        <v>49</v>
      </c>
      <c r="C44" s="70"/>
      <c r="D44" s="71"/>
      <c r="E44" s="72"/>
      <c r="F44" s="73"/>
      <c r="G44" s="72"/>
      <c r="H44" s="73"/>
      <c r="I44" s="74"/>
      <c r="J44" s="75">
        <f t="shared" si="0"/>
        <v>512.9958</v>
      </c>
      <c r="K44" s="75"/>
      <c r="L44" s="76">
        <v>512.9958</v>
      </c>
      <c r="M44" s="75"/>
    </row>
    <row r="45" spans="1:13" ht="16.5" customHeight="1" thickBot="1">
      <c r="A45" s="157" t="s">
        <v>36</v>
      </c>
      <c r="B45" s="158"/>
      <c r="C45" s="37"/>
      <c r="D45" s="37">
        <f aca="true" t="shared" si="2" ref="D45:M45">SUM(D23:D43)</f>
        <v>53.02799999999999</v>
      </c>
      <c r="E45" s="38">
        <f t="shared" si="2"/>
        <v>127683.2</v>
      </c>
      <c r="F45" s="39">
        <f t="shared" si="2"/>
        <v>86889.98768</v>
      </c>
      <c r="G45" s="39">
        <f t="shared" si="2"/>
        <v>19756.558</v>
      </c>
      <c r="H45" s="39">
        <f t="shared" si="2"/>
        <v>60633.42968</v>
      </c>
      <c r="I45" s="38">
        <f t="shared" si="2"/>
        <v>6500</v>
      </c>
      <c r="J45" s="39">
        <f t="shared" si="2"/>
        <v>86376.78313999998</v>
      </c>
      <c r="K45" s="39">
        <f t="shared" si="2"/>
        <v>19756.558</v>
      </c>
      <c r="L45" s="39">
        <f>SUM(L23:L44)</f>
        <v>60633.429639999995</v>
      </c>
      <c r="M45" s="39">
        <f t="shared" si="2"/>
        <v>6500</v>
      </c>
    </row>
  </sheetData>
  <mergeCells count="19">
    <mergeCell ref="C8:L9"/>
    <mergeCell ref="K16:K19"/>
    <mergeCell ref="L16:L19"/>
    <mergeCell ref="A15:A19"/>
    <mergeCell ref="B15:B19"/>
    <mergeCell ref="C15:C19"/>
    <mergeCell ref="E15:E19"/>
    <mergeCell ref="F15:F19"/>
    <mergeCell ref="A10:M14"/>
    <mergeCell ref="J15:J19"/>
    <mergeCell ref="K15:M15"/>
    <mergeCell ref="M16:M19"/>
    <mergeCell ref="A45:B45"/>
    <mergeCell ref="I16:I19"/>
    <mergeCell ref="D15:D19"/>
    <mergeCell ref="G15:I15"/>
    <mergeCell ref="G16:G19"/>
    <mergeCell ref="H16:H19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NoNanme</cp:lastModifiedBy>
  <cp:lastPrinted>2013-12-31T08:06:51Z</cp:lastPrinted>
  <dcterms:created xsi:type="dcterms:W3CDTF">2012-09-20T09:13:01Z</dcterms:created>
  <dcterms:modified xsi:type="dcterms:W3CDTF">2013-12-31T08:27:44Z</dcterms:modified>
  <cp:category/>
  <cp:version/>
  <cp:contentType/>
  <cp:contentStatus/>
</cp:coreProperties>
</file>