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1"/>
  </bookViews>
  <sheets>
    <sheet name=" Для бухгал" sheetId="1" r:id="rId1"/>
    <sheet name=" Декабрь" sheetId="2" r:id="rId2"/>
    <sheet name=" АВГУСТ" sheetId="3" r:id="rId3"/>
    <sheet name=" Анализ по МК" sheetId="4" r:id="rId4"/>
    <sheet name=" ДЦП июнь" sheetId="5" r:id="rId5"/>
  </sheets>
  <definedNames/>
  <calcPr fullCalcOnLoad="1" fullPrecision="0"/>
</workbook>
</file>

<file path=xl/sharedStrings.xml><?xml version="1.0" encoding="utf-8"?>
<sst xmlns="http://schemas.openxmlformats.org/spreadsheetml/2006/main" count="572" uniqueCount="78">
  <si>
    <t>№ п/п</t>
  </si>
  <si>
    <t>ВСЕГО :</t>
  </si>
  <si>
    <t>Площадь ремонта кв.м.</t>
  </si>
  <si>
    <t>ремонт</t>
  </si>
  <si>
    <t>Вид работ ( капитальный ремонт / ремонт)</t>
  </si>
  <si>
    <t>1.Дворовые территории многоквартирных домов</t>
  </si>
  <si>
    <t>2013 год</t>
  </si>
  <si>
    <t>Наименование объектов  Программы</t>
  </si>
  <si>
    <t>ВСЕГО</t>
  </si>
  <si>
    <t>в том числе</t>
  </si>
  <si>
    <t>Плановые объемы финансирования на 2013 год</t>
  </si>
  <si>
    <t>местный бюджет</t>
  </si>
  <si>
    <t>Приложение 4</t>
  </si>
  <si>
    <t>Ремонт дворовой территории ж.д. № 45 по ул. Карла Маркса</t>
  </si>
  <si>
    <t>Ремонт проезда  к ж.д. 9,11, по ул. Красных Военлетов</t>
  </si>
  <si>
    <t>Ремонт дворовой территории ж.д. №57 по ул. Карла Маркса, ремонт  дворовой территорииж.д. № 12 по ул. Радищева, ремонт дворовой территории ж.д. № 16 по ул.  Радищева, проезд к дворовой территории ж.д. № 12 по ул. Радищева</t>
  </si>
  <si>
    <t>Ремонт дворовой территории ж.д. № 2/1 по ул. Карла Маркса, ремонт дворовой территории ж.д.№ 3 по ул. Чкалова, ремонт дворовой территории ж.д. № 5  по ул. Чкалова, ремонт проезда к дворовой территории ж.д. № 3 по ул. Чкалова</t>
  </si>
  <si>
    <t>Ремонт дворовой территории ж.д. № 1 по ул.  Володарского, ремонт дворовой территории ж.д.№ 3 по ул. Володарского, ремонт дворовой территории ж.д. № 3а по ул. Володарского, ремонт дворовой территории ж.д. № 5 по ул. Володарского</t>
  </si>
  <si>
    <t>777, 63652</t>
  </si>
  <si>
    <t>Ремонт дворовой территории ж.д. № 3 по ул. Л. Шмидта</t>
  </si>
  <si>
    <t>ИТОГО  ремонт с учетом средств дорожного фонда</t>
  </si>
  <si>
    <t>1.1. Ремонт дворовых территорий и проездов к дворовым территориям с учетом софинансирования из областного бюджета</t>
  </si>
  <si>
    <t>1.2.Ремонт дворовых территорий и проездов к дворовым территорриям за счет средсств местного бюджета и других межбюджетных трансфертов</t>
  </si>
  <si>
    <t>областной бюджет*</t>
  </si>
  <si>
    <t>другие межбюджетные трансферты**</t>
  </si>
  <si>
    <t>1</t>
  </si>
  <si>
    <t>25</t>
  </si>
  <si>
    <t xml:space="preserve">Ремонт дворовой  территории ж. д. №7 по ул. Володарского </t>
  </si>
  <si>
    <t xml:space="preserve">Ремонт дворовой территории ж.д. №14 по ул. Леонова </t>
  </si>
  <si>
    <t xml:space="preserve">Ремонт дворовой территории ж.д.№16 по ул.Леонова </t>
  </si>
  <si>
    <t xml:space="preserve">Ремонт дворовой  территории ж.д.№ 8 по ул.Чехова </t>
  </si>
  <si>
    <t>Ремонт дворовой территории ж.д. № 34 по ул. Володарского</t>
  </si>
  <si>
    <t>Ремонт дворовой территории ж.д.№4 и ж.д. № 6 по ул. Киргетова</t>
  </si>
  <si>
    <t>Ремонт дворовой территории ж.д. № 36 по ул. Володарского</t>
  </si>
  <si>
    <t>Ремонт дворовой территории ж.д. № 33 по ул.  Урицкого</t>
  </si>
  <si>
    <t>Ремонт дворовой территории ж.д. № 23  по ул.  7-ой Армии</t>
  </si>
  <si>
    <t>Ремонт дворовой территории ж.д.  № 8 по Красноармейскому пр.</t>
  </si>
  <si>
    <t>Ремонт дворовой территории ж.д.  № 14 по Красноармейскому пр.</t>
  </si>
  <si>
    <t>Ремонт дворовой территории ж.д.  №16 по Красноармейскому пр.</t>
  </si>
  <si>
    <t>Ремонт проезда   к дворовой территории ж.д.  №16 по Красноармейскому пр.</t>
  </si>
  <si>
    <t>Ремонт дворовой территории ж.д.  № 20 по Красноармейскому пр.</t>
  </si>
  <si>
    <t>Ремонт проезда   к дворовой территории ж.д.  №20 по Красноармейскому пр.</t>
  </si>
  <si>
    <t xml:space="preserve">Ремонт дворовой территории ж.д.  № 2  по  ул. Слепнева
</t>
  </si>
  <si>
    <t xml:space="preserve">Ремонт дворовой территории ж.д.  № 2, корп. 1   по  ул. Слепнева
</t>
  </si>
  <si>
    <t xml:space="preserve">Ремонт  проезда к дворовой территории ж.д.  № 2   корп. 1 по  ул. Слепнева
</t>
  </si>
  <si>
    <t>Ремонт проезда от пр. 25 Октября  к дворовой территории ж.д. № 48 по пр. 25 Октября</t>
  </si>
  <si>
    <t>Ремонт  дворовой территории ж.д. № 48 по пр. 25 Октября</t>
  </si>
  <si>
    <t>Ремонт проезда от по  ж.д. № 48  у дворовой территории ж.д. № 52 пр пр. 25 Октября</t>
  </si>
  <si>
    <t>Ремонт проезда от   ж.д. № 48 по пр. 25 Октября   к дворовой территории ж.д. № 13  по ул.Рощинская</t>
  </si>
  <si>
    <t>Ремонт проезда  к  дворовой территории ж.д. № 15 по ул. Рощинская</t>
  </si>
  <si>
    <t>Ремонт  дворовой  териртории ж.д. № 5 по ул. Урицкого</t>
  </si>
  <si>
    <t>Ремонт дворовой териртории ж.д. № 17 по ул. Достоевского</t>
  </si>
  <si>
    <t>Ремонт дворовой территории ж.д № .22 корп. 1, ж.д. №  22/корп. 2 по ул. Чехова</t>
  </si>
  <si>
    <t>Ремонт дворовой территории ж.д № .21 по ул. Карла Маркса</t>
  </si>
  <si>
    <t>Ремонт проезда  от  ул. Карла Маркса, ж.д. № 46,48 до ул. Киргетова, ж.д. № 5,7.</t>
  </si>
  <si>
    <t xml:space="preserve"> Ремонт проезда к дворовой территории ж.д. № 7Б по ул. Зверевой, ремонт дворовой территории ж.д. №7Б и ж.д. № 22 по ул. Зверевой, ремонт  дворовой  территории ж.д.№ 18 по ул. Зверевой</t>
  </si>
  <si>
    <t>к долгосрочной целевой программе "Капитальный ремонт и ремонт дворовых территорий  многоквартирных домов, проездов к дворовым территориям многоквартирных домов, расположенных на территории МО "Город Гатчина" с 2011 по 2013 годы", утвержденной постановлением администрации МО "Город Гатчина от  11.04.2011 года    №  416    в редакции постановления от _17 июня__2013 года № 885_</t>
  </si>
  <si>
    <t xml:space="preserve"> Ремонт проезда к дворовой территории ж.д. № 7Б по ул. Зверевой, ремонт дворовой территории ж.д. №7Б и ж.д. № 22 по ул. Зверевой.</t>
  </si>
  <si>
    <t>Ремонт дворовой территории ж.д. №  3а  по ул. Володарского</t>
  </si>
  <si>
    <t>Ремонт дворовой территории ж.д. №  5 по ул. Володарского</t>
  </si>
  <si>
    <t>Ремонт дворовой территории ж.д. №  3  по ул. Володарского</t>
  </si>
  <si>
    <t>Ремонт дворовой территории ж.д. № 1  по ул. Володарского</t>
  </si>
  <si>
    <t>Ремонт дворовой территории ж.д. № 18 по ул. Авиатриссы Зверевой</t>
  </si>
  <si>
    <t>Ремонт проезда  к  дворовой территории ж.д. № 18 по ул. Авиатриссы Зверевой</t>
  </si>
  <si>
    <t>26</t>
  </si>
  <si>
    <t>27</t>
  </si>
  <si>
    <t>28</t>
  </si>
  <si>
    <t>29</t>
  </si>
  <si>
    <t>31</t>
  </si>
  <si>
    <t>было в программЕ</t>
  </si>
  <si>
    <t xml:space="preserve">к долгосрочной целевой программе "Капитальный ремонт и ремонт дворовых территорий  многоквартирных домов, проездов к дворовым территориям многоквартирных домов, расположенных на территории МО "Город Гатчина" с 2011 по 2013 годы", утвержденной постановлением администрации МО "Город Гатчина от  11.04.2011 года    №  416    в редакции постановления от _      августа__2013 года № </t>
  </si>
  <si>
    <t xml:space="preserve"> Приложение 4</t>
  </si>
  <si>
    <t>в  том числе НДС</t>
  </si>
  <si>
    <t>30</t>
  </si>
  <si>
    <t xml:space="preserve">к долгосрочной целевой программе "Капитальный ремонт и ремонт дворовых территорий  многоквартирных домов, проездов к дворовым территориям многоквартирных домов, расположенных на территории МО "Город Гатчина" с 2011 по 2013 годы", утвержденной постановлением администрации МО "Город Гатчина от  11.04.2011 года    №  416    в редакции постановления от 11     апреля  2013 года № 416 </t>
  </si>
  <si>
    <t>Перечень дворовых территорий многоквартиных домов, проездов к дворовым территориям многоквартирных домов, расположенных на территории МО "Город Гатчина", подлежащих ремонту в 2013 году</t>
  </si>
  <si>
    <t>другие межбюджетные трансферты** ГМР</t>
  </si>
  <si>
    <t xml:space="preserve">в редакции приложения к постановлению администрации МО "Город  Гатчина" от  30 декабря        2013 года №     1880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</si>
</sst>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0.00000"/>
    <numFmt numFmtId="183" formatCode="0.0000"/>
    <numFmt numFmtId="184" formatCode="[$-FC19]d\ mmmm\ yyyy\ &quot;г.&quot;"/>
    <numFmt numFmtId="185" formatCode="#,##0.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_р_._-;\-* #,##0_р_._-;_-* &quot;-&quot;??_р_._-;_-@_-"/>
    <numFmt numFmtId="191" formatCode="_-* #,##0.000_р_._-;\-* #,##0.000_р_._-;_-* &quot;-&quot;???_р_._-;_-@_-"/>
    <numFmt numFmtId="192" formatCode="#,##0.00000"/>
    <numFmt numFmtId="193" formatCode="_-* #,##0.00000_р_._-;\-* #,##0.00000_р_._-;_-* &quot;-&quot;?????_р_._-;_-@_-"/>
    <numFmt numFmtId="194" formatCode="#,##0.000000"/>
    <numFmt numFmtId="195" formatCode="#,##0.0000000"/>
  </numFmts>
  <fonts count="3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 CYR"/>
      <family val="0"/>
    </font>
    <font>
      <b/>
      <sz val="9"/>
      <name val="Arial Cyr"/>
      <family val="0"/>
    </font>
    <font>
      <sz val="10"/>
      <name val="Times New Roman Cyr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 Cyr"/>
      <family val="0"/>
    </font>
    <font>
      <sz val="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178" fontId="0" fillId="0" borderId="0" xfId="0" applyNumberFormat="1" applyAlignment="1">
      <alignment/>
    </xf>
    <xf numFmtId="178" fontId="12" fillId="0" borderId="0" xfId="0" applyNumberFormat="1" applyFon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0" fontId="12" fillId="0" borderId="0" xfId="0" applyFont="1" applyAlignment="1">
      <alignment horizontal="left"/>
    </xf>
    <xf numFmtId="173" fontId="0" fillId="0" borderId="0" xfId="0" applyNumberFormat="1" applyAlignment="1">
      <alignment/>
    </xf>
    <xf numFmtId="0" fontId="14" fillId="0" borderId="1" xfId="0" applyFont="1" applyFill="1" applyBorder="1" applyAlignment="1">
      <alignment horizontal="left"/>
    </xf>
    <xf numFmtId="180" fontId="6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172" fontId="6" fillId="0" borderId="1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/>
    </xf>
    <xf numFmtId="192" fontId="7" fillId="0" borderId="2" xfId="0" applyNumberFormat="1" applyFont="1" applyBorder="1" applyAlignment="1">
      <alignment horizontal="left"/>
    </xf>
    <xf numFmtId="192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172" fontId="7" fillId="0" borderId="1" xfId="0" applyNumberFormat="1" applyFont="1" applyBorder="1" applyAlignment="1">
      <alignment horizontal="left"/>
    </xf>
    <xf numFmtId="192" fontId="19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189" fontId="7" fillId="0" borderId="1" xfId="22" applyNumberFormat="1" applyFont="1" applyBorder="1" applyAlignment="1">
      <alignment horizontal="left"/>
    </xf>
    <xf numFmtId="192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80" fontId="6" fillId="0" borderId="2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49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192" fontId="7" fillId="0" borderId="9" xfId="0" applyNumberFormat="1" applyFont="1" applyBorder="1" applyAlignment="1">
      <alignment horizontal="right"/>
    </xf>
    <xf numFmtId="189" fontId="7" fillId="0" borderId="9" xfId="22" applyNumberFormat="1" applyFont="1" applyBorder="1" applyAlignment="1">
      <alignment horizontal="right"/>
    </xf>
    <xf numFmtId="192" fontId="19" fillId="0" borderId="10" xfId="0" applyNumberFormat="1" applyFont="1" applyBorder="1" applyAlignment="1">
      <alignment horizontal="right"/>
    </xf>
    <xf numFmtId="0" fontId="13" fillId="0" borderId="9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9" fillId="0" borderId="5" xfId="0" applyFont="1" applyFill="1" applyBorder="1" applyAlignment="1">
      <alignment wrapText="1"/>
    </xf>
    <xf numFmtId="0" fontId="18" fillId="0" borderId="5" xfId="0" applyFont="1" applyBorder="1" applyAlignment="1">
      <alignment horizontal="left" wrapText="1"/>
    </xf>
    <xf numFmtId="173" fontId="18" fillId="0" borderId="5" xfId="0" applyNumberFormat="1" applyFont="1" applyBorder="1" applyAlignment="1">
      <alignment horizontal="left" wrapText="1"/>
    </xf>
    <xf numFmtId="173" fontId="12" fillId="0" borderId="0" xfId="0" applyNumberFormat="1" applyFont="1" applyAlignment="1">
      <alignment/>
    </xf>
    <xf numFmtId="0" fontId="6" fillId="2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horizontal="left"/>
    </xf>
    <xf numFmtId="17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80" fontId="12" fillId="0" borderId="0" xfId="0" applyNumberFormat="1" applyFont="1" applyFill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172" fontId="6" fillId="0" borderId="2" xfId="0" applyNumberFormat="1" applyFont="1" applyFill="1" applyBorder="1" applyAlignment="1">
      <alignment horizontal="left" vertical="center"/>
    </xf>
    <xf numFmtId="172" fontId="7" fillId="0" borderId="3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178" fontId="18" fillId="0" borderId="5" xfId="0" applyNumberFormat="1" applyFont="1" applyBorder="1" applyAlignment="1">
      <alignment horizontal="left" wrapText="1"/>
    </xf>
    <xf numFmtId="172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left"/>
    </xf>
    <xf numFmtId="1" fontId="7" fillId="0" borderId="4" xfId="0" applyNumberFormat="1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 vertical="top"/>
    </xf>
    <xf numFmtId="16" fontId="7" fillId="0" borderId="11" xfId="0" applyNumberFormat="1" applyFont="1" applyBorder="1" applyAlignment="1">
      <alignment horizontal="left" vertical="top"/>
    </xf>
    <xf numFmtId="192" fontId="19" fillId="0" borderId="3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9" fillId="0" borderId="5" xfId="0" applyFont="1" applyBorder="1" applyAlignment="1">
      <alignment horizontal="left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189" fontId="22" fillId="0" borderId="1" xfId="22" applyNumberFormat="1" applyFont="1" applyBorder="1" applyAlignment="1">
      <alignment horizontal="left"/>
    </xf>
    <xf numFmtId="172" fontId="6" fillId="0" borderId="14" xfId="0" applyNumberFormat="1" applyFont="1" applyFill="1" applyBorder="1" applyAlignment="1">
      <alignment horizontal="left" vertical="center"/>
    </xf>
    <xf numFmtId="192" fontId="6" fillId="0" borderId="14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172" fontId="19" fillId="0" borderId="1" xfId="0" applyNumberFormat="1" applyFont="1" applyBorder="1" applyAlignment="1">
      <alignment horizontal="left"/>
    </xf>
    <xf numFmtId="0" fontId="13" fillId="0" borderId="14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192" fontId="7" fillId="3" borderId="1" xfId="0" applyNumberFormat="1" applyFont="1" applyFill="1" applyBorder="1" applyAlignment="1">
      <alignment horizontal="left"/>
    </xf>
    <xf numFmtId="172" fontId="7" fillId="3" borderId="1" xfId="0" applyNumberFormat="1" applyFont="1" applyFill="1" applyBorder="1" applyAlignment="1">
      <alignment horizontal="left"/>
    </xf>
    <xf numFmtId="195" fontId="7" fillId="0" borderId="1" xfId="0" applyNumberFormat="1" applyFont="1" applyBorder="1" applyAlignment="1">
      <alignment horizontal="left"/>
    </xf>
    <xf numFmtId="192" fontId="23" fillId="0" borderId="9" xfId="0" applyNumberFormat="1" applyFont="1" applyBorder="1" applyAlignment="1">
      <alignment horizontal="right"/>
    </xf>
    <xf numFmtId="192" fontId="23" fillId="0" borderId="1" xfId="0" applyNumberFormat="1" applyFont="1" applyFill="1" applyBorder="1" applyAlignment="1">
      <alignment horizontal="left"/>
    </xf>
    <xf numFmtId="192" fontId="23" fillId="0" borderId="1" xfId="0" applyNumberFormat="1" applyFont="1" applyBorder="1" applyAlignment="1">
      <alignment horizontal="left"/>
    </xf>
    <xf numFmtId="172" fontId="23" fillId="0" borderId="1" xfId="0" applyNumberFormat="1" applyFont="1" applyBorder="1" applyAlignment="1">
      <alignment horizontal="left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92" fontId="23" fillId="0" borderId="3" xfId="0" applyNumberFormat="1" applyFont="1" applyBorder="1" applyAlignment="1">
      <alignment horizontal="left"/>
    </xf>
    <xf numFmtId="172" fontId="23" fillId="0" borderId="3" xfId="0" applyNumberFormat="1" applyFont="1" applyBorder="1" applyAlignment="1">
      <alignment horizontal="left"/>
    </xf>
    <xf numFmtId="185" fontId="6" fillId="0" borderId="2" xfId="0" applyNumberFormat="1" applyFont="1" applyFill="1" applyBorder="1" applyAlignment="1">
      <alignment horizontal="left" vertical="center"/>
    </xf>
    <xf numFmtId="185" fontId="6" fillId="0" borderId="1" xfId="0" applyNumberFormat="1" applyFont="1" applyFill="1" applyBorder="1" applyAlignment="1">
      <alignment horizontal="left" vertical="center"/>
    </xf>
    <xf numFmtId="192" fontId="6" fillId="0" borderId="1" xfId="0" applyNumberFormat="1" applyFont="1" applyFill="1" applyBorder="1" applyAlignment="1">
      <alignment horizontal="left" vertical="center"/>
    </xf>
    <xf numFmtId="173" fontId="19" fillId="0" borderId="3" xfId="0" applyNumberFormat="1" applyFont="1" applyBorder="1" applyAlignment="1">
      <alignment horizontal="left"/>
    </xf>
    <xf numFmtId="185" fontId="6" fillId="3" borderId="2" xfId="0" applyNumberFormat="1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192" fontId="19" fillId="0" borderId="16" xfId="0" applyNumberFormat="1" applyFont="1" applyBorder="1" applyAlignment="1">
      <alignment horizontal="center"/>
    </xf>
    <xf numFmtId="182" fontId="19" fillId="0" borderId="16" xfId="0" applyNumberFormat="1" applyFont="1" applyBorder="1" applyAlignment="1">
      <alignment horizontal="left"/>
    </xf>
    <xf numFmtId="182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2" fillId="0" borderId="9" xfId="0" applyNumberFormat="1" applyFont="1" applyBorder="1" applyAlignment="1">
      <alignment horizontal="right"/>
    </xf>
    <xf numFmtId="4" fontId="24" fillId="0" borderId="9" xfId="0" applyNumberFormat="1" applyFont="1" applyBorder="1" applyAlignment="1">
      <alignment horizontal="right"/>
    </xf>
    <xf numFmtId="4" fontId="25" fillId="0" borderId="3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8" fillId="0" borderId="9" xfId="0" applyNumberFormat="1" applyFont="1" applyFill="1" applyBorder="1" applyAlignment="1">
      <alignment horizontal="left"/>
    </xf>
    <xf numFmtId="4" fontId="26" fillId="0" borderId="9" xfId="0" applyNumberFormat="1" applyFont="1" applyFill="1" applyBorder="1" applyAlignment="1">
      <alignment horizontal="left"/>
    </xf>
    <xf numFmtId="4" fontId="8" fillId="0" borderId="9" xfId="0" applyNumberFormat="1" applyFont="1" applyFill="1" applyBorder="1" applyAlignment="1">
      <alignment horizontal="left" wrapText="1"/>
    </xf>
    <xf numFmtId="4" fontId="26" fillId="0" borderId="9" xfId="0" applyNumberFormat="1" applyFont="1" applyBorder="1" applyAlignment="1">
      <alignment horizontal="left" wrapText="1"/>
    </xf>
    <xf numFmtId="4" fontId="26" fillId="0" borderId="10" xfId="0" applyNumberFormat="1" applyFont="1" applyBorder="1" applyAlignment="1">
      <alignment horizontal="left" wrapText="1"/>
    </xf>
    <xf numFmtId="3" fontId="8" fillId="0" borderId="9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3" fontId="27" fillId="0" borderId="5" xfId="0" applyNumberFormat="1" applyFont="1" applyBorder="1" applyAlignment="1">
      <alignment horizontal="left" wrapText="1"/>
    </xf>
    <xf numFmtId="195" fontId="7" fillId="0" borderId="2" xfId="0" applyNumberFormat="1" applyFont="1" applyFill="1" applyBorder="1" applyAlignment="1">
      <alignment horizontal="left"/>
    </xf>
    <xf numFmtId="172" fontId="7" fillId="0" borderId="1" xfId="0" applyNumberFormat="1" applyFont="1" applyFill="1" applyBorder="1" applyAlignment="1">
      <alignment horizontal="left"/>
    </xf>
    <xf numFmtId="195" fontId="7" fillId="0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4" fontId="22" fillId="3" borderId="9" xfId="0" applyNumberFormat="1" applyFont="1" applyFill="1" applyBorder="1" applyAlignment="1">
      <alignment horizontal="right"/>
    </xf>
    <xf numFmtId="192" fontId="7" fillId="3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22" fillId="0" borderId="9" xfId="0" applyNumberFormat="1" applyFont="1" applyFill="1" applyBorder="1" applyAlignment="1">
      <alignment horizontal="right"/>
    </xf>
    <xf numFmtId="0" fontId="21" fillId="2" borderId="3" xfId="0" applyFont="1" applyFill="1" applyBorder="1" applyAlignment="1">
      <alignment wrapText="1"/>
    </xf>
    <xf numFmtId="192" fontId="7" fillId="0" borderId="2" xfId="0" applyNumberFormat="1" applyFont="1" applyFill="1" applyBorder="1" applyAlignment="1">
      <alignment horizontal="left"/>
    </xf>
    <xf numFmtId="192" fontId="21" fillId="0" borderId="1" xfId="0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horizontal="left" wrapText="1"/>
    </xf>
    <xf numFmtId="4" fontId="22" fillId="0" borderId="9" xfId="0" applyNumberFormat="1" applyFont="1" applyFill="1" applyBorder="1" applyAlignment="1">
      <alignment horizontal="right"/>
    </xf>
    <xf numFmtId="192" fontId="7" fillId="0" borderId="1" xfId="0" applyNumberFormat="1" applyFont="1" applyFill="1" applyBorder="1" applyAlignment="1">
      <alignment/>
    </xf>
    <xf numFmtId="192" fontId="13" fillId="0" borderId="0" xfId="0" applyNumberFormat="1" applyFont="1" applyAlignment="1">
      <alignment/>
    </xf>
    <xf numFmtId="0" fontId="19" fillId="0" borderId="1" xfId="0" applyFont="1" applyBorder="1" applyAlignment="1">
      <alignment horizontal="center"/>
    </xf>
    <xf numFmtId="192" fontId="7" fillId="0" borderId="1" xfId="0" applyNumberFormat="1" applyFont="1" applyBorder="1" applyAlignment="1">
      <alignment horizontal="center"/>
    </xf>
    <xf numFmtId="173" fontId="19" fillId="0" borderId="1" xfId="0" applyNumberFormat="1" applyFont="1" applyBorder="1" applyAlignment="1">
      <alignment horizontal="left"/>
    </xf>
    <xf numFmtId="4" fontId="25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left"/>
    </xf>
    <xf numFmtId="4" fontId="22" fillId="0" borderId="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92" fontId="6" fillId="0" borderId="2" xfId="0" applyNumberFormat="1" applyFont="1" applyFill="1" applyBorder="1" applyAlignment="1">
      <alignment horizontal="left" vertical="center"/>
    </xf>
    <xf numFmtId="1" fontId="7" fillId="4" borderId="4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4" fontId="26" fillId="4" borderId="9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92" fontId="7" fillId="0" borderId="19" xfId="0" applyNumberFormat="1" applyFont="1" applyBorder="1" applyAlignment="1">
      <alignment horizontal="right"/>
    </xf>
    <xf numFmtId="192" fontId="23" fillId="0" borderId="19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92" fontId="7" fillId="0" borderId="0" xfId="0" applyNumberFormat="1" applyFont="1" applyBorder="1" applyAlignment="1">
      <alignment horizontal="left"/>
    </xf>
    <xf numFmtId="172" fontId="7" fillId="0" borderId="0" xfId="0" applyNumberFormat="1" applyFont="1" applyBorder="1" applyAlignment="1">
      <alignment horizontal="left"/>
    </xf>
    <xf numFmtId="192" fontId="13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 horizontal="left"/>
    </xf>
    <xf numFmtId="172" fontId="23" fillId="0" borderId="0" xfId="0" applyNumberFormat="1" applyFont="1" applyBorder="1" applyAlignment="1">
      <alignment horizontal="left"/>
    </xf>
    <xf numFmtId="173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20" xfId="0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left"/>
    </xf>
    <xf numFmtId="1" fontId="7" fillId="0" borderId="18" xfId="0" applyNumberFormat="1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 vertical="top"/>
    </xf>
    <xf numFmtId="16" fontId="7" fillId="0" borderId="2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distributed" wrapText="1"/>
    </xf>
    <xf numFmtId="4" fontId="2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" fontId="2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182" fontId="7" fillId="0" borderId="1" xfId="0" applyNumberFormat="1" applyFont="1" applyBorder="1" applyAlignment="1">
      <alignment horizontal="left"/>
    </xf>
    <xf numFmtId="1" fontId="7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4" fontId="26" fillId="0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 wrapText="1"/>
    </xf>
    <xf numFmtId="1" fontId="7" fillId="4" borderId="1" xfId="0" applyNumberFormat="1" applyFont="1" applyFill="1" applyBorder="1" applyAlignment="1">
      <alignment horizontal="left" vertical="top"/>
    </xf>
    <xf numFmtId="4" fontId="26" fillId="4" borderId="1" xfId="0" applyNumberFormat="1" applyFont="1" applyFill="1" applyBorder="1" applyAlignment="1">
      <alignment horizontal="left" wrapText="1"/>
    </xf>
    <xf numFmtId="4" fontId="26" fillId="0" borderId="1" xfId="0" applyNumberFormat="1" applyFont="1" applyBorder="1" applyAlignment="1">
      <alignment horizontal="left" wrapText="1"/>
    </xf>
    <xf numFmtId="0" fontId="21" fillId="2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16" fontId="7" fillId="0" borderId="1" xfId="0" applyNumberFormat="1" applyFont="1" applyBorder="1" applyAlignment="1">
      <alignment horizontal="left" vertical="top"/>
    </xf>
    <xf numFmtId="0" fontId="19" fillId="0" borderId="1" xfId="0" applyFont="1" applyFill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4" fontId="8" fillId="0" borderId="1" xfId="0" applyNumberFormat="1" applyFont="1" applyBorder="1" applyAlignment="1">
      <alignment/>
    </xf>
    <xf numFmtId="173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7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92" fontId="7" fillId="3" borderId="1" xfId="0" applyNumberFormat="1" applyFont="1" applyFill="1" applyBorder="1" applyAlignment="1">
      <alignment horizontal="center"/>
    </xf>
    <xf numFmtId="192" fontId="7" fillId="3" borderId="16" xfId="0" applyNumberFormat="1" applyFont="1" applyFill="1" applyBorder="1" applyAlignment="1">
      <alignment horizontal="center"/>
    </xf>
    <xf numFmtId="182" fontId="7" fillId="3" borderId="16" xfId="0" applyNumberFormat="1" applyFont="1" applyFill="1" applyBorder="1" applyAlignment="1">
      <alignment horizontal="left"/>
    </xf>
    <xf numFmtId="192" fontId="17" fillId="2" borderId="1" xfId="0" applyNumberFormat="1" applyFont="1" applyFill="1" applyBorder="1" applyAlignment="1">
      <alignment horizontal="center" vertical="center" wrapText="1"/>
    </xf>
    <xf numFmtId="192" fontId="28" fillId="0" borderId="1" xfId="0" applyNumberFormat="1" applyFont="1" applyBorder="1" applyAlignment="1">
      <alignment horizontal="center" vertical="center"/>
    </xf>
    <xf numFmtId="173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wrapText="1"/>
    </xf>
    <xf numFmtId="4" fontId="26" fillId="0" borderId="9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left" wrapText="1"/>
    </xf>
    <xf numFmtId="0" fontId="21" fillId="0" borderId="3" xfId="0" applyFont="1" applyFill="1" applyBorder="1" applyAlignment="1">
      <alignment wrapText="1"/>
    </xf>
    <xf numFmtId="180" fontId="22" fillId="0" borderId="9" xfId="0" applyNumberFormat="1" applyFont="1" applyBorder="1" applyAlignment="1">
      <alignment horizontal="right"/>
    </xf>
    <xf numFmtId="180" fontId="22" fillId="0" borderId="9" xfId="0" applyNumberFormat="1" applyFont="1" applyFill="1" applyBorder="1" applyAlignment="1">
      <alignment horizontal="right"/>
    </xf>
    <xf numFmtId="180" fontId="22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180" fontId="29" fillId="0" borderId="9" xfId="20" applyNumberFormat="1" applyFont="1" applyFill="1" applyBorder="1" applyAlignment="1">
      <alignment horizontal="center" vertical="center" wrapText="1"/>
    </xf>
    <xf numFmtId="180" fontId="22" fillId="0" borderId="9" xfId="0" applyNumberFormat="1" applyFont="1" applyBorder="1" applyAlignment="1">
      <alignment horizontal="center"/>
    </xf>
    <xf numFmtId="4" fontId="27" fillId="0" borderId="7" xfId="0" applyNumberFormat="1" applyFont="1" applyBorder="1" applyAlignment="1">
      <alignment horizontal="left" wrapText="1"/>
    </xf>
    <xf numFmtId="0" fontId="22" fillId="0" borderId="11" xfId="0" applyFont="1" applyBorder="1" applyAlignment="1">
      <alignment horizontal="left" vertical="center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0" fillId="0" borderId="0" xfId="0" applyAlignment="1">
      <alignment vertical="center" wrapText="1"/>
    </xf>
    <xf numFmtId="180" fontId="22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192" fontId="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7" fillId="3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left"/>
    </xf>
    <xf numFmtId="182" fontId="7" fillId="0" borderId="16" xfId="0" applyNumberFormat="1" applyFont="1" applyFill="1" applyBorder="1" applyAlignment="1">
      <alignment horizontal="left"/>
    </xf>
    <xf numFmtId="180" fontId="22" fillId="0" borderId="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3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18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73" fontId="6" fillId="2" borderId="29" xfId="0" applyNumberFormat="1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173" fontId="6" fillId="2" borderId="24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72" fontId="6" fillId="0" borderId="32" xfId="0" applyNumberFormat="1" applyFont="1" applyFill="1" applyBorder="1" applyAlignment="1">
      <alignment horizontal="center" vertical="center" wrapText="1"/>
    </xf>
    <xf numFmtId="172" fontId="6" fillId="0" borderId="33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172" fontId="6" fillId="0" borderId="3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6" xfId="0" applyBorder="1" applyAlignment="1">
      <alignment wrapText="1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25" xfId="0" applyBorder="1" applyAlignment="1">
      <alignment wrapText="1"/>
    </xf>
    <xf numFmtId="0" fontId="15" fillId="0" borderId="26" xfId="0" applyFont="1" applyFill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20" fillId="0" borderId="2" xfId="0" applyFont="1" applyFill="1" applyBorder="1" applyAlignment="1">
      <alignment horizontal="left" wrapText="1"/>
    </xf>
    <xf numFmtId="0" fontId="13" fillId="0" borderId="37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8" fillId="0" borderId="39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9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3">
      <selection activeCell="C11" sqref="C11"/>
    </sheetView>
  </sheetViews>
  <sheetFormatPr defaultColWidth="9.00390625" defaultRowHeight="12.75"/>
  <cols>
    <col min="1" max="1" width="3.25390625" style="15" customWidth="1"/>
    <col min="2" max="2" width="5.00390625" style="168" customWidth="1"/>
    <col min="3" max="3" width="23.375" style="0" customWidth="1"/>
    <col min="4" max="4" width="6.125" style="0" customWidth="1"/>
    <col min="6" max="7" width="11.75390625" style="0" customWidth="1"/>
    <col min="8" max="9" width="11.625" style="0" customWidth="1"/>
    <col min="10" max="11" width="9.875" style="0" customWidth="1"/>
    <col min="12" max="12" width="8.625" style="125" customWidth="1"/>
    <col min="13" max="13" width="11.00390625" style="180" customWidth="1"/>
    <col min="14" max="14" width="10.00390625" style="180" bestFit="1" customWidth="1"/>
  </cols>
  <sheetData>
    <row r="1" spans="1:12" ht="19.5" thickBot="1">
      <c r="A1" s="73"/>
      <c r="B1" s="73"/>
      <c r="C1" s="286"/>
      <c r="D1" s="286"/>
      <c r="E1" s="286"/>
      <c r="F1" s="286"/>
      <c r="G1" s="286"/>
      <c r="H1" s="286"/>
      <c r="I1" s="286"/>
      <c r="J1" s="286"/>
      <c r="K1" s="165"/>
      <c r="L1" s="6"/>
    </row>
    <row r="2" spans="1:12" ht="12.75" customHeight="1">
      <c r="A2" s="287" t="s">
        <v>0</v>
      </c>
      <c r="B2" s="287" t="s">
        <v>0</v>
      </c>
      <c r="C2" s="289" t="s">
        <v>7</v>
      </c>
      <c r="D2" s="292" t="s">
        <v>4</v>
      </c>
      <c r="E2" s="294" t="s">
        <v>2</v>
      </c>
      <c r="F2" s="296" t="s">
        <v>10</v>
      </c>
      <c r="G2" s="296"/>
      <c r="H2" s="296"/>
      <c r="I2" s="296"/>
      <c r="J2" s="296"/>
      <c r="K2" s="297"/>
      <c r="L2" s="298"/>
    </row>
    <row r="3" spans="1:12" ht="12.75">
      <c r="A3" s="288"/>
      <c r="B3" s="288"/>
      <c r="C3" s="290"/>
      <c r="D3" s="293"/>
      <c r="E3" s="295"/>
      <c r="F3" s="299"/>
      <c r="G3" s="299"/>
      <c r="H3" s="299"/>
      <c r="I3" s="299"/>
      <c r="J3" s="299"/>
      <c r="K3" s="300"/>
      <c r="L3" s="301"/>
    </row>
    <row r="4" spans="1:12" ht="12.75">
      <c r="A4" s="288"/>
      <c r="B4" s="288"/>
      <c r="C4" s="290"/>
      <c r="D4" s="293"/>
      <c r="E4" s="295"/>
      <c r="F4" s="299"/>
      <c r="G4" s="299"/>
      <c r="H4" s="299"/>
      <c r="I4" s="299"/>
      <c r="J4" s="299"/>
      <c r="K4" s="300"/>
      <c r="L4" s="301"/>
    </row>
    <row r="5" spans="1:12" ht="12.75" customHeight="1">
      <c r="A5" s="288"/>
      <c r="B5" s="288"/>
      <c r="C5" s="290"/>
      <c r="D5" s="293"/>
      <c r="E5" s="290"/>
      <c r="F5" s="302" t="s">
        <v>1</v>
      </c>
      <c r="G5" s="91"/>
      <c r="H5" s="91"/>
      <c r="I5" s="91"/>
      <c r="J5" s="299" t="s">
        <v>9</v>
      </c>
      <c r="K5" s="300"/>
      <c r="L5" s="301"/>
    </row>
    <row r="6" spans="1:12" ht="60">
      <c r="A6" s="288"/>
      <c r="B6" s="288"/>
      <c r="C6" s="291"/>
      <c r="D6" s="293"/>
      <c r="E6" s="290"/>
      <c r="F6" s="302"/>
      <c r="G6" s="177" t="s">
        <v>72</v>
      </c>
      <c r="H6" s="92" t="s">
        <v>11</v>
      </c>
      <c r="I6" s="177" t="s">
        <v>72</v>
      </c>
      <c r="J6" s="93" t="s">
        <v>23</v>
      </c>
      <c r="K6" s="177" t="s">
        <v>72</v>
      </c>
      <c r="L6" s="93" t="s">
        <v>24</v>
      </c>
    </row>
    <row r="7" spans="1:12" ht="13.5" thickBot="1">
      <c r="A7" s="74">
        <v>1</v>
      </c>
      <c r="B7" s="74">
        <v>1</v>
      </c>
      <c r="C7" s="39">
        <v>2</v>
      </c>
      <c r="D7" s="84">
        <v>3</v>
      </c>
      <c r="E7" s="39">
        <v>4</v>
      </c>
      <c r="F7" s="40">
        <v>5</v>
      </c>
      <c r="G7" s="41"/>
      <c r="H7" s="41">
        <v>6</v>
      </c>
      <c r="I7" s="41"/>
      <c r="J7" s="42">
        <v>7</v>
      </c>
      <c r="K7" s="231"/>
      <c r="L7" s="232">
        <v>8</v>
      </c>
    </row>
    <row r="8" spans="1:12" ht="18.75" customHeight="1">
      <c r="A8" s="163" t="s">
        <v>6</v>
      </c>
      <c r="B8" s="305" t="s">
        <v>6</v>
      </c>
      <c r="C8" s="306"/>
      <c r="D8" s="306"/>
      <c r="E8" s="306"/>
      <c r="F8" s="306"/>
      <c r="G8" s="306"/>
      <c r="H8" s="306"/>
      <c r="I8" s="306"/>
      <c r="J8" s="307"/>
      <c r="K8" s="307"/>
      <c r="L8" s="308"/>
    </row>
    <row r="9" spans="1:12" ht="15.75">
      <c r="A9" s="164" t="s">
        <v>5</v>
      </c>
      <c r="B9" s="309" t="s">
        <v>5</v>
      </c>
      <c r="C9" s="310"/>
      <c r="D9" s="310"/>
      <c r="E9" s="310"/>
      <c r="F9" s="310"/>
      <c r="G9" s="310"/>
      <c r="H9" s="311"/>
      <c r="I9" s="311"/>
      <c r="J9" s="311"/>
      <c r="K9" s="311"/>
      <c r="L9" s="312"/>
    </row>
    <row r="10" spans="1:12" ht="30.75" customHeight="1">
      <c r="A10" s="188"/>
      <c r="B10" s="198"/>
      <c r="C10" s="313" t="s">
        <v>21</v>
      </c>
      <c r="D10" s="304"/>
      <c r="E10" s="304"/>
      <c r="F10" s="304"/>
      <c r="G10" s="304"/>
      <c r="H10" s="304"/>
      <c r="I10" s="304"/>
      <c r="J10" s="304"/>
      <c r="K10" s="304"/>
      <c r="L10" s="304"/>
    </row>
    <row r="11" spans="1:12" ht="30.75" customHeight="1">
      <c r="A11" s="188"/>
      <c r="B11" s="198"/>
      <c r="C11" s="199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6" customHeight="1">
      <c r="A12" s="189" t="s">
        <v>25</v>
      </c>
      <c r="B12" s="200" t="s">
        <v>25</v>
      </c>
      <c r="C12" s="201" t="s">
        <v>27</v>
      </c>
      <c r="D12" s="85" t="s">
        <v>3</v>
      </c>
      <c r="E12" s="19">
        <v>1128</v>
      </c>
      <c r="F12" s="27">
        <f aca="true" t="shared" si="0" ref="F12:F27">H12+J12</f>
        <v>983.89061</v>
      </c>
      <c r="G12" s="27"/>
      <c r="H12" s="27">
        <v>49.89061</v>
      </c>
      <c r="I12" s="27"/>
      <c r="J12" s="139">
        <v>934</v>
      </c>
      <c r="K12" s="139"/>
      <c r="L12" s="202">
        <f>H12/F12*100</f>
        <v>5.07</v>
      </c>
    </row>
    <row r="13" spans="1:12" ht="24">
      <c r="A13" s="190">
        <v>2</v>
      </c>
      <c r="B13" s="85">
        <v>2</v>
      </c>
      <c r="C13" s="201" t="s">
        <v>28</v>
      </c>
      <c r="D13" s="85" t="s">
        <v>3</v>
      </c>
      <c r="E13" s="19">
        <v>450</v>
      </c>
      <c r="F13" s="27">
        <f t="shared" si="0"/>
        <v>425.85161</v>
      </c>
      <c r="G13" s="27"/>
      <c r="H13" s="27">
        <v>21.85161</v>
      </c>
      <c r="I13" s="27"/>
      <c r="J13" s="139">
        <v>404</v>
      </c>
      <c r="K13" s="139"/>
      <c r="L13" s="202">
        <f aca="true" t="shared" si="1" ref="L13:L43">H13/F13*100</f>
        <v>5.13</v>
      </c>
    </row>
    <row r="14" spans="1:12" ht="24">
      <c r="A14" s="190">
        <v>3</v>
      </c>
      <c r="B14" s="85">
        <v>3</v>
      </c>
      <c r="C14" s="201" t="s">
        <v>29</v>
      </c>
      <c r="D14" s="85" t="s">
        <v>3</v>
      </c>
      <c r="E14" s="19">
        <v>622</v>
      </c>
      <c r="F14" s="27">
        <f t="shared" si="0"/>
        <v>743.58502</v>
      </c>
      <c r="G14" s="27"/>
      <c r="H14" s="27">
        <v>37.58502</v>
      </c>
      <c r="I14" s="27"/>
      <c r="J14" s="139">
        <v>706</v>
      </c>
      <c r="K14" s="139"/>
      <c r="L14" s="202">
        <f t="shared" si="1"/>
        <v>5.05</v>
      </c>
    </row>
    <row r="15" spans="1:12" ht="36.75" customHeight="1">
      <c r="A15" s="190">
        <v>4</v>
      </c>
      <c r="B15" s="85">
        <v>4</v>
      </c>
      <c r="C15" s="201" t="s">
        <v>30</v>
      </c>
      <c r="D15" s="85" t="s">
        <v>3</v>
      </c>
      <c r="E15" s="19">
        <v>330</v>
      </c>
      <c r="F15" s="21">
        <f t="shared" si="0"/>
        <v>475.45504</v>
      </c>
      <c r="G15" s="21"/>
      <c r="H15" s="21">
        <v>24.45504</v>
      </c>
      <c r="I15" s="21"/>
      <c r="J15" s="23">
        <v>451</v>
      </c>
      <c r="K15" s="23"/>
      <c r="L15" s="202">
        <f t="shared" si="1"/>
        <v>5.14</v>
      </c>
    </row>
    <row r="16" spans="1:12" ht="63.75" customHeight="1">
      <c r="A16" s="190">
        <v>5</v>
      </c>
      <c r="B16" s="85">
        <v>5</v>
      </c>
      <c r="C16" s="203" t="s">
        <v>31</v>
      </c>
      <c r="D16" s="85" t="s">
        <v>3</v>
      </c>
      <c r="E16" s="19">
        <v>675</v>
      </c>
      <c r="F16" s="21">
        <f t="shared" si="0"/>
        <v>823.29559</v>
      </c>
      <c r="G16" s="21"/>
      <c r="H16" s="21">
        <v>43.29559</v>
      </c>
      <c r="I16" s="21"/>
      <c r="J16" s="23">
        <v>780</v>
      </c>
      <c r="K16" s="23"/>
      <c r="L16" s="204">
        <f t="shared" si="1"/>
        <v>5.26</v>
      </c>
    </row>
    <row r="17" spans="1:12" ht="48" customHeight="1">
      <c r="A17" s="190">
        <v>6</v>
      </c>
      <c r="B17" s="85">
        <v>6</v>
      </c>
      <c r="C17" s="203" t="s">
        <v>33</v>
      </c>
      <c r="D17" s="85" t="s">
        <v>3</v>
      </c>
      <c r="E17" s="19">
        <v>954</v>
      </c>
      <c r="F17" s="21">
        <f t="shared" si="0"/>
        <v>993.53836</v>
      </c>
      <c r="G17" s="21"/>
      <c r="H17" s="21">
        <v>53.53836</v>
      </c>
      <c r="I17" s="21"/>
      <c r="J17" s="23">
        <v>940</v>
      </c>
      <c r="K17" s="23"/>
      <c r="L17" s="202">
        <f t="shared" si="1"/>
        <v>5.39</v>
      </c>
    </row>
    <row r="18" spans="1:12" ht="41.25" customHeight="1">
      <c r="A18" s="190">
        <v>7</v>
      </c>
      <c r="B18" s="85">
        <v>7</v>
      </c>
      <c r="C18" s="203" t="s">
        <v>34</v>
      </c>
      <c r="D18" s="85" t="s">
        <v>3</v>
      </c>
      <c r="E18" s="19">
        <v>1218</v>
      </c>
      <c r="F18" s="21">
        <f t="shared" si="0"/>
        <v>1175.67255</v>
      </c>
      <c r="G18" s="21"/>
      <c r="H18" s="21">
        <v>65.67255</v>
      </c>
      <c r="I18" s="21"/>
      <c r="J18" s="23">
        <v>1110</v>
      </c>
      <c r="K18" s="23"/>
      <c r="L18" s="204">
        <f t="shared" si="1"/>
        <v>5.59</v>
      </c>
    </row>
    <row r="19" spans="1:12" ht="42" customHeight="1">
      <c r="A19" s="190">
        <v>8</v>
      </c>
      <c r="B19" s="85">
        <v>8</v>
      </c>
      <c r="C19" s="203" t="s">
        <v>35</v>
      </c>
      <c r="D19" s="85" t="s">
        <v>3</v>
      </c>
      <c r="E19" s="19">
        <v>1424</v>
      </c>
      <c r="F19" s="21">
        <f t="shared" si="0"/>
        <v>1678.8801</v>
      </c>
      <c r="G19" s="21"/>
      <c r="H19" s="21">
        <v>88.8801</v>
      </c>
      <c r="I19" s="21"/>
      <c r="J19" s="23">
        <v>1590</v>
      </c>
      <c r="K19" s="23"/>
      <c r="L19" s="202">
        <f t="shared" si="1"/>
        <v>5.29</v>
      </c>
    </row>
    <row r="20" spans="1:12" ht="54" customHeight="1">
      <c r="A20" s="190">
        <v>9</v>
      </c>
      <c r="B20" s="85">
        <v>9</v>
      </c>
      <c r="C20" s="205" t="s">
        <v>36</v>
      </c>
      <c r="D20" s="85" t="s">
        <v>3</v>
      </c>
      <c r="E20" s="19">
        <v>275</v>
      </c>
      <c r="F20" s="21">
        <f t="shared" si="0"/>
        <v>336.79791</v>
      </c>
      <c r="G20" s="21"/>
      <c r="H20" s="26">
        <v>29.79791</v>
      </c>
      <c r="I20" s="26"/>
      <c r="J20" s="23">
        <v>307</v>
      </c>
      <c r="K20" s="23"/>
      <c r="L20" s="202">
        <f t="shared" si="1"/>
        <v>8.85</v>
      </c>
    </row>
    <row r="21" spans="1:12" ht="55.5" customHeight="1">
      <c r="A21" s="191">
        <v>10</v>
      </c>
      <c r="B21" s="206">
        <v>10</v>
      </c>
      <c r="C21" s="205" t="s">
        <v>37</v>
      </c>
      <c r="D21" s="85" t="s">
        <v>3</v>
      </c>
      <c r="E21" s="19">
        <v>366</v>
      </c>
      <c r="F21" s="21">
        <f t="shared" si="0"/>
        <v>348.1931</v>
      </c>
      <c r="G21" s="21"/>
      <c r="H21" s="26">
        <v>30.1931</v>
      </c>
      <c r="I21" s="26"/>
      <c r="J21" s="23">
        <v>318</v>
      </c>
      <c r="K21" s="23"/>
      <c r="L21" s="202">
        <f t="shared" si="1"/>
        <v>8.67</v>
      </c>
    </row>
    <row r="22" spans="1:12" ht="49.5" customHeight="1">
      <c r="A22" s="190">
        <v>11</v>
      </c>
      <c r="B22" s="85">
        <v>11</v>
      </c>
      <c r="C22" s="205" t="s">
        <v>38</v>
      </c>
      <c r="D22" s="85" t="s">
        <v>3</v>
      </c>
      <c r="E22" s="19">
        <v>1384</v>
      </c>
      <c r="F22" s="21">
        <f t="shared" si="0"/>
        <v>1307.10704</v>
      </c>
      <c r="G22" s="21"/>
      <c r="H22" s="95">
        <v>85.10704</v>
      </c>
      <c r="I22" s="95"/>
      <c r="J22" s="23">
        <v>1222</v>
      </c>
      <c r="K22" s="23"/>
      <c r="L22" s="202">
        <f t="shared" si="1"/>
        <v>6.51</v>
      </c>
    </row>
    <row r="23" spans="1:12" ht="60" customHeight="1">
      <c r="A23" s="192">
        <v>12</v>
      </c>
      <c r="B23" s="93">
        <v>12</v>
      </c>
      <c r="C23" s="205" t="s">
        <v>39</v>
      </c>
      <c r="D23" s="85" t="s">
        <v>3</v>
      </c>
      <c r="E23" s="19">
        <v>325</v>
      </c>
      <c r="F23" s="21">
        <f t="shared" si="0"/>
        <v>314.23066</v>
      </c>
      <c r="G23" s="21"/>
      <c r="H23" s="21">
        <v>19.23066</v>
      </c>
      <c r="I23" s="21"/>
      <c r="J23" s="23">
        <v>295</v>
      </c>
      <c r="K23" s="23"/>
      <c r="L23" s="202">
        <f t="shared" si="1"/>
        <v>6.12</v>
      </c>
    </row>
    <row r="24" spans="1:12" ht="62.25" customHeight="1">
      <c r="A24" s="192">
        <v>13</v>
      </c>
      <c r="B24" s="93">
        <v>13</v>
      </c>
      <c r="C24" s="205" t="s">
        <v>40</v>
      </c>
      <c r="D24" s="85" t="s">
        <v>3</v>
      </c>
      <c r="E24" s="19">
        <v>1115</v>
      </c>
      <c r="F24" s="21">
        <f t="shared" si="0"/>
        <v>1155.32193</v>
      </c>
      <c r="G24" s="21"/>
      <c r="H24" s="21">
        <v>65.32193</v>
      </c>
      <c r="I24" s="21"/>
      <c r="J24" s="23">
        <v>1090</v>
      </c>
      <c r="K24" s="23"/>
      <c r="L24" s="202">
        <f t="shared" si="1"/>
        <v>5.65</v>
      </c>
    </row>
    <row r="25" spans="1:12" ht="65.25" customHeight="1">
      <c r="A25" s="192">
        <v>14</v>
      </c>
      <c r="B25" s="93">
        <v>14</v>
      </c>
      <c r="C25" s="205" t="s">
        <v>41</v>
      </c>
      <c r="D25" s="85" t="s">
        <v>3</v>
      </c>
      <c r="E25" s="19">
        <v>591</v>
      </c>
      <c r="F25" s="21">
        <f t="shared" si="0"/>
        <v>740.25895</v>
      </c>
      <c r="G25" s="21"/>
      <c r="H25" s="21">
        <v>45.25895</v>
      </c>
      <c r="I25" s="21"/>
      <c r="J25" s="23">
        <v>695</v>
      </c>
      <c r="K25" s="23"/>
      <c r="L25" s="202">
        <f t="shared" si="1"/>
        <v>6.11</v>
      </c>
    </row>
    <row r="26" spans="1:15" ht="68.25" customHeight="1">
      <c r="A26" s="192">
        <v>15</v>
      </c>
      <c r="B26" s="93">
        <v>15</v>
      </c>
      <c r="C26" s="205" t="s">
        <v>42</v>
      </c>
      <c r="D26" s="85" t="s">
        <v>3</v>
      </c>
      <c r="E26" s="19">
        <v>780</v>
      </c>
      <c r="F26" s="27">
        <f t="shared" si="0"/>
        <v>1238.63327</v>
      </c>
      <c r="G26" s="27"/>
      <c r="H26" s="21">
        <v>62.63327</v>
      </c>
      <c r="I26" s="21"/>
      <c r="J26" s="23">
        <v>1176</v>
      </c>
      <c r="K26" s="23"/>
      <c r="L26" s="202">
        <f t="shared" si="1"/>
        <v>5.06</v>
      </c>
      <c r="M26" s="181"/>
      <c r="N26" s="182"/>
      <c r="O26" s="178"/>
    </row>
    <row r="27" spans="1:16" ht="71.25" customHeight="1">
      <c r="A27" s="192">
        <v>16</v>
      </c>
      <c r="B27" s="93">
        <v>16</v>
      </c>
      <c r="C27" s="205" t="s">
        <v>43</v>
      </c>
      <c r="D27" s="85" t="s">
        <v>3</v>
      </c>
      <c r="E27" s="19">
        <v>1817</v>
      </c>
      <c r="F27" s="27">
        <f t="shared" si="0"/>
        <v>2169.66742</v>
      </c>
      <c r="G27" s="27"/>
      <c r="H27" s="21">
        <v>109.66742</v>
      </c>
      <c r="I27" s="21"/>
      <c r="J27" s="23">
        <v>2060</v>
      </c>
      <c r="K27" s="23"/>
      <c r="L27" s="202">
        <f t="shared" si="1"/>
        <v>5.05</v>
      </c>
      <c r="M27" s="181"/>
      <c r="N27" s="182"/>
      <c r="O27" s="178"/>
      <c r="P27" s="44"/>
    </row>
    <row r="28" spans="1:12" ht="70.5" customHeight="1">
      <c r="A28" s="192">
        <v>17</v>
      </c>
      <c r="B28" s="93">
        <v>17</v>
      </c>
      <c r="C28" s="207" t="s">
        <v>44</v>
      </c>
      <c r="D28" s="146" t="s">
        <v>3</v>
      </c>
      <c r="E28" s="147">
        <v>575</v>
      </c>
      <c r="F28" s="27">
        <f>H28+J28</f>
        <v>659.59602</v>
      </c>
      <c r="G28" s="27"/>
      <c r="H28" s="27">
        <v>39.59602</v>
      </c>
      <c r="I28" s="27"/>
      <c r="J28" s="139">
        <v>620</v>
      </c>
      <c r="K28" s="139"/>
      <c r="L28" s="208">
        <f t="shared" si="1"/>
        <v>6</v>
      </c>
    </row>
    <row r="29" spans="1:12" ht="71.25" customHeight="1">
      <c r="A29" s="191">
        <v>18</v>
      </c>
      <c r="B29" s="206">
        <v>18</v>
      </c>
      <c r="C29" s="207" t="s">
        <v>45</v>
      </c>
      <c r="D29" s="146" t="s">
        <v>3</v>
      </c>
      <c r="E29" s="147">
        <v>1521</v>
      </c>
      <c r="F29" s="27">
        <f aca="true" t="shared" si="2" ref="F29:F36">H29+J29</f>
        <v>1174.34831</v>
      </c>
      <c r="G29" s="27"/>
      <c r="H29" s="27">
        <v>60.34831</v>
      </c>
      <c r="I29" s="27"/>
      <c r="J29" s="139">
        <v>1114</v>
      </c>
      <c r="K29" s="139"/>
      <c r="L29" s="209">
        <f t="shared" si="1"/>
        <v>5.14</v>
      </c>
    </row>
    <row r="30" spans="1:12" ht="55.5" customHeight="1">
      <c r="A30" s="190">
        <v>19</v>
      </c>
      <c r="B30" s="85">
        <v>19</v>
      </c>
      <c r="C30" s="207" t="s">
        <v>46</v>
      </c>
      <c r="D30" s="146" t="s">
        <v>3</v>
      </c>
      <c r="E30" s="147">
        <v>880</v>
      </c>
      <c r="F30" s="155">
        <f t="shared" si="2"/>
        <v>618.22104</v>
      </c>
      <c r="G30" s="155"/>
      <c r="H30" s="27">
        <v>31.22104</v>
      </c>
      <c r="I30" s="27"/>
      <c r="J30" s="139">
        <v>587</v>
      </c>
      <c r="K30" s="139"/>
      <c r="L30" s="209">
        <f t="shared" si="1"/>
        <v>5.05</v>
      </c>
    </row>
    <row r="31" spans="1:12" ht="65.25" customHeight="1">
      <c r="A31" s="190">
        <v>20</v>
      </c>
      <c r="B31" s="85">
        <v>20</v>
      </c>
      <c r="C31" s="207" t="s">
        <v>47</v>
      </c>
      <c r="D31" s="146" t="s">
        <v>3</v>
      </c>
      <c r="E31" s="147">
        <v>1245</v>
      </c>
      <c r="F31" s="27">
        <f t="shared" si="2"/>
        <v>953.3751</v>
      </c>
      <c r="G31" s="27"/>
      <c r="H31" s="27">
        <v>48.3751</v>
      </c>
      <c r="I31" s="27"/>
      <c r="J31" s="139">
        <v>905</v>
      </c>
      <c r="K31" s="139"/>
      <c r="L31" s="209">
        <f t="shared" si="1"/>
        <v>5.07</v>
      </c>
    </row>
    <row r="32" spans="1:12" ht="66" customHeight="1">
      <c r="A32" s="190">
        <v>21</v>
      </c>
      <c r="B32" s="85">
        <v>21</v>
      </c>
      <c r="C32" s="207" t="s">
        <v>48</v>
      </c>
      <c r="D32" s="146" t="s">
        <v>3</v>
      </c>
      <c r="E32" s="147">
        <v>1006</v>
      </c>
      <c r="F32" s="27">
        <f t="shared" si="2"/>
        <v>972.38944</v>
      </c>
      <c r="G32" s="27"/>
      <c r="H32" s="27">
        <v>49.38944</v>
      </c>
      <c r="I32" s="27"/>
      <c r="J32" s="139">
        <v>923</v>
      </c>
      <c r="K32" s="139"/>
      <c r="L32" s="209">
        <f t="shared" si="1"/>
        <v>5.08</v>
      </c>
    </row>
    <row r="33" spans="1:12" ht="60" customHeight="1">
      <c r="A33" s="190">
        <v>22</v>
      </c>
      <c r="B33" s="85">
        <v>22</v>
      </c>
      <c r="C33" s="207" t="s">
        <v>49</v>
      </c>
      <c r="D33" s="146" t="s">
        <v>3</v>
      </c>
      <c r="E33" s="147">
        <v>676</v>
      </c>
      <c r="F33" s="27">
        <f t="shared" si="2"/>
        <v>667.86905</v>
      </c>
      <c r="G33" s="27"/>
      <c r="H33" s="27">
        <v>34.86905</v>
      </c>
      <c r="I33" s="27"/>
      <c r="J33" s="139">
        <v>633</v>
      </c>
      <c r="K33" s="139"/>
      <c r="L33" s="209">
        <f t="shared" si="1"/>
        <v>5.22</v>
      </c>
    </row>
    <row r="34" spans="1:13" ht="66.75" customHeight="1">
      <c r="A34" s="190">
        <v>23</v>
      </c>
      <c r="B34" s="85">
        <v>23</v>
      </c>
      <c r="C34" s="29" t="s">
        <v>50</v>
      </c>
      <c r="D34" s="98" t="s">
        <v>3</v>
      </c>
      <c r="E34" s="210">
        <v>1383</v>
      </c>
      <c r="F34" s="24">
        <f t="shared" si="2"/>
        <v>1231.49885</v>
      </c>
      <c r="G34" s="24"/>
      <c r="H34" s="24">
        <v>71.49885</v>
      </c>
      <c r="I34" s="24"/>
      <c r="J34" s="100">
        <v>1160</v>
      </c>
      <c r="K34" s="100"/>
      <c r="L34" s="202">
        <f t="shared" si="1"/>
        <v>5.81</v>
      </c>
      <c r="M34" s="183">
        <f>H34+J34</f>
        <v>1231.49885</v>
      </c>
    </row>
    <row r="35" spans="1:13" ht="52.5" customHeight="1">
      <c r="A35" s="190">
        <v>24</v>
      </c>
      <c r="B35" s="85">
        <v>24</v>
      </c>
      <c r="C35" s="29" t="s">
        <v>51</v>
      </c>
      <c r="D35" s="98" t="s">
        <v>3</v>
      </c>
      <c r="E35" s="210">
        <v>509</v>
      </c>
      <c r="F35" s="24">
        <f t="shared" si="2"/>
        <v>604.92787</v>
      </c>
      <c r="G35" s="24"/>
      <c r="H35" s="24">
        <v>34.92787</v>
      </c>
      <c r="I35" s="24"/>
      <c r="J35" s="100">
        <v>570</v>
      </c>
      <c r="K35" s="100"/>
      <c r="L35" s="202">
        <f t="shared" si="1"/>
        <v>5.77</v>
      </c>
      <c r="M35" s="183">
        <f>H35+J35</f>
        <v>604.92787</v>
      </c>
    </row>
    <row r="36" spans="1:15" ht="45.75" customHeight="1">
      <c r="A36" s="193" t="s">
        <v>26</v>
      </c>
      <c r="B36" s="200" t="s">
        <v>26</v>
      </c>
      <c r="C36" s="205" t="s">
        <v>19</v>
      </c>
      <c r="D36" s="85" t="s">
        <v>3</v>
      </c>
      <c r="E36" s="19">
        <v>602</v>
      </c>
      <c r="F36" s="21">
        <f t="shared" si="2"/>
        <v>832.62754</v>
      </c>
      <c r="G36" s="21"/>
      <c r="H36" s="21">
        <v>42.62754</v>
      </c>
      <c r="I36" s="21"/>
      <c r="J36" s="23">
        <v>790</v>
      </c>
      <c r="K36" s="23"/>
      <c r="L36" s="202">
        <f t="shared" si="1"/>
        <v>5.12</v>
      </c>
      <c r="M36" s="184"/>
      <c r="N36" s="185"/>
      <c r="O36" s="179">
        <f>M36/F36*100</f>
        <v>0</v>
      </c>
    </row>
    <row r="37" spans="1:13" ht="58.5" customHeight="1">
      <c r="A37" s="193"/>
      <c r="B37" s="200" t="s">
        <v>64</v>
      </c>
      <c r="C37" s="32" t="s">
        <v>61</v>
      </c>
      <c r="D37" s="98"/>
      <c r="E37" s="157">
        <v>258</v>
      </c>
      <c r="F37" s="158">
        <v>570.47409</v>
      </c>
      <c r="G37" s="158"/>
      <c r="H37" s="85">
        <v>30.47409</v>
      </c>
      <c r="I37" s="85"/>
      <c r="J37" s="161">
        <f>F37-H37</f>
        <v>540</v>
      </c>
      <c r="K37" s="161"/>
      <c r="L37" s="162">
        <f t="shared" si="1"/>
        <v>5.34</v>
      </c>
      <c r="M37" s="186"/>
    </row>
    <row r="38" spans="1:13" ht="57.75" customHeight="1">
      <c r="A38" s="193"/>
      <c r="B38" s="200" t="s">
        <v>65</v>
      </c>
      <c r="C38" s="32" t="s">
        <v>60</v>
      </c>
      <c r="D38" s="98"/>
      <c r="E38" s="157">
        <v>384</v>
      </c>
      <c r="F38" s="158">
        <v>568.98002</v>
      </c>
      <c r="G38" s="158"/>
      <c r="H38" s="85">
        <v>28.98002</v>
      </c>
      <c r="I38" s="85"/>
      <c r="J38" s="161">
        <f>F38-H38</f>
        <v>540</v>
      </c>
      <c r="K38" s="161"/>
      <c r="L38" s="162">
        <f t="shared" si="1"/>
        <v>5.09</v>
      </c>
      <c r="M38" s="186"/>
    </row>
    <row r="39" spans="1:13" ht="49.5" customHeight="1">
      <c r="A39" s="193"/>
      <c r="B39" s="200" t="s">
        <v>66</v>
      </c>
      <c r="C39" s="32" t="s">
        <v>58</v>
      </c>
      <c r="D39" s="98"/>
      <c r="E39" s="157">
        <v>411</v>
      </c>
      <c r="F39" s="158">
        <v>593.65066</v>
      </c>
      <c r="G39" s="158"/>
      <c r="H39" s="85">
        <v>33.65066</v>
      </c>
      <c r="I39" s="85"/>
      <c r="J39" s="161">
        <f>F39-H39</f>
        <v>560</v>
      </c>
      <c r="K39" s="161"/>
      <c r="L39" s="162">
        <f t="shared" si="1"/>
        <v>5.67</v>
      </c>
      <c r="M39" s="186"/>
    </row>
    <row r="40" spans="1:13" ht="45.75" customHeight="1">
      <c r="A40" s="193"/>
      <c r="B40" s="200" t="s">
        <v>67</v>
      </c>
      <c r="C40" s="32" t="s">
        <v>59</v>
      </c>
      <c r="D40" s="98"/>
      <c r="E40" s="157">
        <v>488</v>
      </c>
      <c r="F40" s="158">
        <v>677.80073</v>
      </c>
      <c r="G40" s="158"/>
      <c r="H40" s="98">
        <v>35.80073</v>
      </c>
      <c r="I40" s="98"/>
      <c r="J40" s="159">
        <f>F40-H40</f>
        <v>642</v>
      </c>
      <c r="K40" s="159"/>
      <c r="L40" s="160">
        <f t="shared" si="1"/>
        <v>5.28</v>
      </c>
      <c r="M40" s="186"/>
    </row>
    <row r="41" spans="1:13" ht="51.75" customHeight="1">
      <c r="A41" s="193"/>
      <c r="B41" s="200" t="s">
        <v>68</v>
      </c>
      <c r="C41" s="32" t="s">
        <v>62</v>
      </c>
      <c r="D41" s="98"/>
      <c r="E41" s="157">
        <v>1262</v>
      </c>
      <c r="F41" s="158">
        <v>1408.1294</v>
      </c>
      <c r="G41" s="158"/>
      <c r="H41" s="158">
        <f>F41-J41</f>
        <v>498.8714</v>
      </c>
      <c r="I41" s="158"/>
      <c r="J41" s="158">
        <v>909.258</v>
      </c>
      <c r="K41" s="158"/>
      <c r="L41" s="162">
        <f t="shared" si="1"/>
        <v>35.43</v>
      </c>
      <c r="M41" s="186"/>
    </row>
    <row r="42" spans="1:12" ht="62.25" customHeight="1">
      <c r="A42" s="193"/>
      <c r="B42" s="200" t="s">
        <v>68</v>
      </c>
      <c r="C42" s="32" t="s">
        <v>63</v>
      </c>
      <c r="D42" s="98"/>
      <c r="E42" s="157">
        <v>1455</v>
      </c>
      <c r="F42" s="158">
        <v>1664.20946</v>
      </c>
      <c r="G42" s="158"/>
      <c r="H42" s="158">
        <f>F42-J42</f>
        <v>674.20946</v>
      </c>
      <c r="I42" s="158"/>
      <c r="J42" s="211">
        <v>990</v>
      </c>
      <c r="K42" s="211"/>
      <c r="L42" s="162">
        <f t="shared" si="1"/>
        <v>40.51</v>
      </c>
    </row>
    <row r="43" spans="1:12" ht="54" customHeight="1">
      <c r="A43" s="193"/>
      <c r="B43" s="200"/>
      <c r="C43" s="31" t="s">
        <v>20</v>
      </c>
      <c r="D43" s="98"/>
      <c r="E43" s="157">
        <f>SUM(E12:E42)</f>
        <v>26109</v>
      </c>
      <c r="F43" s="157">
        <f>SUM(F12:F42)</f>
        <v>28108.47674</v>
      </c>
      <c r="G43" s="157"/>
      <c r="H43" s="157">
        <f>SUM(H12:H42)</f>
        <v>2547.21874</v>
      </c>
      <c r="I43" s="157"/>
      <c r="J43" s="157">
        <f>SUM(J12:J42)</f>
        <v>25561.258</v>
      </c>
      <c r="K43" s="157"/>
      <c r="L43" s="162">
        <f t="shared" si="1"/>
        <v>9.06</v>
      </c>
    </row>
    <row r="44" spans="1:14" ht="33.75" customHeight="1">
      <c r="A44" s="194"/>
      <c r="B44" s="212"/>
      <c r="C44" s="303" t="s">
        <v>22</v>
      </c>
      <c r="D44" s="304"/>
      <c r="E44" s="304"/>
      <c r="F44" s="304"/>
      <c r="G44" s="304"/>
      <c r="H44" s="304"/>
      <c r="I44" s="304"/>
      <c r="J44" s="304"/>
      <c r="K44" s="304"/>
      <c r="L44" s="304"/>
      <c r="N44" s="186"/>
    </row>
    <row r="45" spans="1:12" ht="97.5" customHeight="1">
      <c r="A45" s="194">
        <v>27</v>
      </c>
      <c r="B45" s="212">
        <v>27</v>
      </c>
      <c r="C45" s="65" t="s">
        <v>16</v>
      </c>
      <c r="D45" s="87" t="s">
        <v>3</v>
      </c>
      <c r="E45" s="13">
        <v>2525</v>
      </c>
      <c r="F45" s="116">
        <f>H45</f>
        <v>2340.4491</v>
      </c>
      <c r="G45" s="116"/>
      <c r="H45" s="116">
        <v>2340.4491</v>
      </c>
      <c r="I45" s="116"/>
      <c r="J45" s="11"/>
      <c r="K45" s="11"/>
      <c r="L45" s="213"/>
    </row>
    <row r="46" spans="1:14" s="2" customFormat="1" ht="111.75" customHeight="1">
      <c r="A46" s="195">
        <v>28</v>
      </c>
      <c r="B46" s="10">
        <v>28</v>
      </c>
      <c r="C46" s="65" t="s">
        <v>15</v>
      </c>
      <c r="D46" s="87" t="s">
        <v>3</v>
      </c>
      <c r="E46" s="13">
        <v>2983</v>
      </c>
      <c r="F46" s="117">
        <f>H46</f>
        <v>3748.09793</v>
      </c>
      <c r="G46" s="117"/>
      <c r="H46" s="117">
        <v>3748.09793</v>
      </c>
      <c r="I46" s="117"/>
      <c r="J46" s="11"/>
      <c r="K46" s="11"/>
      <c r="L46" s="213"/>
      <c r="M46" s="187"/>
      <c r="N46" s="187"/>
    </row>
    <row r="47" spans="1:12" ht="54" customHeight="1">
      <c r="A47" s="194">
        <v>29</v>
      </c>
      <c r="B47" s="212">
        <v>29</v>
      </c>
      <c r="C47" s="13" t="s">
        <v>52</v>
      </c>
      <c r="D47" s="87" t="s">
        <v>3</v>
      </c>
      <c r="E47" s="13">
        <v>2817</v>
      </c>
      <c r="F47" s="151">
        <f>H47+J47+L47</f>
        <v>2932.41066</v>
      </c>
      <c r="G47" s="151"/>
      <c r="H47" s="117">
        <v>1432.41066</v>
      </c>
      <c r="I47" s="117"/>
      <c r="J47" s="11"/>
      <c r="K47" s="11"/>
      <c r="L47" s="214">
        <v>1500</v>
      </c>
    </row>
    <row r="48" spans="1:12" ht="51" customHeight="1">
      <c r="A48" s="194">
        <v>30</v>
      </c>
      <c r="B48" s="212">
        <v>30</v>
      </c>
      <c r="C48" s="13" t="s">
        <v>13</v>
      </c>
      <c r="D48" s="10" t="s">
        <v>3</v>
      </c>
      <c r="E48" s="13">
        <v>382</v>
      </c>
      <c r="F48" s="117">
        <f>H48</f>
        <v>585.05403</v>
      </c>
      <c r="G48" s="117"/>
      <c r="H48" s="117">
        <v>585.05403</v>
      </c>
      <c r="I48" s="117"/>
      <c r="J48" s="11"/>
      <c r="K48" s="11"/>
      <c r="L48" s="215"/>
    </row>
    <row r="49" spans="1:12" ht="41.25" customHeight="1">
      <c r="A49" s="194">
        <v>31</v>
      </c>
      <c r="B49" s="212">
        <v>31</v>
      </c>
      <c r="C49" s="13" t="s">
        <v>53</v>
      </c>
      <c r="D49" s="10" t="s">
        <v>3</v>
      </c>
      <c r="E49" s="13">
        <v>310</v>
      </c>
      <c r="F49" s="117">
        <f>H49</f>
        <v>459.88492</v>
      </c>
      <c r="G49" s="117"/>
      <c r="H49" s="117">
        <v>459.88492</v>
      </c>
      <c r="I49" s="117"/>
      <c r="J49" s="11"/>
      <c r="K49" s="11"/>
      <c r="L49" s="213"/>
    </row>
    <row r="50" spans="1:12" ht="36.75" customHeight="1">
      <c r="A50" s="194">
        <v>32</v>
      </c>
      <c r="B50" s="212">
        <v>32</v>
      </c>
      <c r="C50" s="34" t="s">
        <v>54</v>
      </c>
      <c r="D50" s="88" t="s">
        <v>3</v>
      </c>
      <c r="E50" s="35">
        <v>1224</v>
      </c>
      <c r="F50" s="35">
        <f>H50</f>
        <v>1317.46378</v>
      </c>
      <c r="G50" s="35"/>
      <c r="H50" s="35">
        <v>1317.46378</v>
      </c>
      <c r="I50" s="35"/>
      <c r="J50" s="35"/>
      <c r="K50" s="35"/>
      <c r="L50" s="216"/>
    </row>
    <row r="51" spans="1:12" ht="42.75" customHeight="1">
      <c r="A51" s="194">
        <v>33</v>
      </c>
      <c r="B51" s="217">
        <v>33</v>
      </c>
      <c r="C51" s="171" t="s">
        <v>14</v>
      </c>
      <c r="D51" s="172" t="s">
        <v>3</v>
      </c>
      <c r="E51" s="173">
        <v>1364</v>
      </c>
      <c r="F51" s="173">
        <f>H51</f>
        <v>803.52808</v>
      </c>
      <c r="G51" s="173"/>
      <c r="H51" s="173">
        <v>803.52808</v>
      </c>
      <c r="I51" s="173"/>
      <c r="J51" s="174"/>
      <c r="K51" s="174"/>
      <c r="L51" s="218"/>
    </row>
    <row r="52" spans="1:12" ht="48" customHeight="1">
      <c r="A52" s="196">
        <v>34</v>
      </c>
      <c r="B52" s="212">
        <v>34</v>
      </c>
      <c r="C52" s="36" t="s">
        <v>32</v>
      </c>
      <c r="D52" s="89" t="s">
        <v>3</v>
      </c>
      <c r="E52" s="14">
        <v>757</v>
      </c>
      <c r="F52" s="14">
        <f>H52</f>
        <v>892.42692</v>
      </c>
      <c r="G52" s="14"/>
      <c r="H52" s="14">
        <v>892.42692</v>
      </c>
      <c r="I52" s="14"/>
      <c r="J52" s="12"/>
      <c r="K52" s="12"/>
      <c r="L52" s="219"/>
    </row>
    <row r="53" spans="1:12" ht="64.5" customHeight="1">
      <c r="A53" s="196">
        <v>35</v>
      </c>
      <c r="B53" s="212">
        <v>35</v>
      </c>
      <c r="C53" s="220" t="s">
        <v>57</v>
      </c>
      <c r="D53" s="89" t="s">
        <v>3</v>
      </c>
      <c r="E53" s="14">
        <v>4125</v>
      </c>
      <c r="F53" s="221">
        <v>3681.371</v>
      </c>
      <c r="G53" s="221"/>
      <c r="H53" s="222">
        <v>3681.371</v>
      </c>
      <c r="I53" s="222"/>
      <c r="J53" s="12"/>
      <c r="K53" s="12"/>
      <c r="L53" s="219"/>
    </row>
    <row r="54" spans="1:12" ht="18.75" customHeight="1" thickBot="1">
      <c r="A54" s="197"/>
      <c r="B54" s="223"/>
      <c r="C54" s="224" t="s">
        <v>8</v>
      </c>
      <c r="D54" s="98"/>
      <c r="E54" s="225">
        <f>E43+E45+E46+E47+E48+E49+E50+E51+E52+E53</f>
        <v>42596</v>
      </c>
      <c r="F54" s="225">
        <f>F43+F45+F46+F47+F48+F49+F50+F51+F52+F53</f>
        <v>44869.1631599999</v>
      </c>
      <c r="G54" s="225"/>
      <c r="H54" s="225">
        <f>H43+H45+H46+H47+H48+H49+H50+H51+H52+H53</f>
        <v>17807.90516</v>
      </c>
      <c r="I54" s="225"/>
      <c r="J54" s="225">
        <f>J43+J45+J46+J47+J48+J49+J50+J51+J52+J53</f>
        <v>25561.258</v>
      </c>
      <c r="K54" s="225"/>
      <c r="L54" s="225">
        <f>L45+L46+L47+L48+L49+L50+L51+L52+L53</f>
        <v>1500</v>
      </c>
    </row>
    <row r="55" spans="2:12" ht="12.75">
      <c r="B55" s="226"/>
      <c r="C55" s="227"/>
      <c r="D55" s="227"/>
      <c r="E55" s="227"/>
      <c r="F55" s="227"/>
      <c r="G55" s="227"/>
      <c r="H55" s="227"/>
      <c r="I55" s="227"/>
      <c r="J55" s="227"/>
      <c r="K55" s="227"/>
      <c r="L55" s="228"/>
    </row>
    <row r="56" spans="2:12" ht="12.75">
      <c r="B56" s="226"/>
      <c r="C56" s="227" t="s">
        <v>69</v>
      </c>
      <c r="D56" s="227"/>
      <c r="E56" s="227"/>
      <c r="F56" s="229">
        <f>H56+J56+L56</f>
        <v>49893.954</v>
      </c>
      <c r="G56" s="229"/>
      <c r="H56" s="230">
        <v>22832.696</v>
      </c>
      <c r="I56" s="230"/>
      <c r="J56" s="225">
        <f>J45+J47+J48+J49+J50+J51+J52+J53+J54+J55</f>
        <v>25561.258</v>
      </c>
      <c r="K56" s="225"/>
      <c r="L56" s="225">
        <v>1500</v>
      </c>
    </row>
    <row r="58" ht="12.75">
      <c r="H58">
        <f>H56-H54</f>
        <v>5024.79084</v>
      </c>
    </row>
  </sheetData>
  <mergeCells count="13">
    <mergeCell ref="C44:L44"/>
    <mergeCell ref="J5:L5"/>
    <mergeCell ref="B8:L8"/>
    <mergeCell ref="B9:L9"/>
    <mergeCell ref="C10:L10"/>
    <mergeCell ref="C1:J1"/>
    <mergeCell ref="A2:A6"/>
    <mergeCell ref="B2:B6"/>
    <mergeCell ref="C2:C6"/>
    <mergeCell ref="D2:D6"/>
    <mergeCell ref="E2:E6"/>
    <mergeCell ref="F2:L4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E3" sqref="E3:H3"/>
    </sheetView>
  </sheetViews>
  <sheetFormatPr defaultColWidth="9.00390625" defaultRowHeight="12.75"/>
  <cols>
    <col min="1" max="1" width="2.75390625" style="168" customWidth="1"/>
    <col min="2" max="2" width="20.75390625" style="0" customWidth="1"/>
    <col min="3" max="3" width="9.00390625" style="0" customWidth="1"/>
    <col min="5" max="5" width="11.75390625" style="0" customWidth="1"/>
    <col min="6" max="6" width="11.625" style="0" customWidth="1"/>
    <col min="7" max="7" width="9.875" style="0" customWidth="1"/>
    <col min="8" max="8" width="9.75390625" style="125" customWidth="1"/>
  </cols>
  <sheetData>
    <row r="1" spans="1:8" ht="18.75" customHeight="1">
      <c r="A1" s="166"/>
      <c r="E1" s="314" t="s">
        <v>71</v>
      </c>
      <c r="F1" s="314"/>
      <c r="G1" s="314"/>
      <c r="H1" s="314"/>
    </row>
    <row r="2" spans="1:8" ht="180.75" customHeight="1">
      <c r="A2" s="72"/>
      <c r="B2" s="281"/>
      <c r="C2" s="282"/>
      <c r="D2" s="282"/>
      <c r="E2" s="315" t="s">
        <v>74</v>
      </c>
      <c r="F2" s="315"/>
      <c r="G2" s="315"/>
      <c r="H2" s="315"/>
    </row>
    <row r="3" spans="1:8" ht="51.75" customHeight="1">
      <c r="A3" s="72"/>
      <c r="B3" s="277"/>
      <c r="C3" s="282"/>
      <c r="D3" s="282"/>
      <c r="E3" s="315" t="s">
        <v>77</v>
      </c>
      <c r="F3" s="315"/>
      <c r="G3" s="315"/>
      <c r="H3" s="315"/>
    </row>
    <row r="4" spans="1:8" ht="30.75" customHeight="1">
      <c r="A4" s="72"/>
      <c r="B4" s="176"/>
      <c r="C4" s="260"/>
      <c r="D4" s="260"/>
      <c r="E4" s="260"/>
      <c r="F4" s="260"/>
      <c r="G4" s="260"/>
      <c r="H4" s="260"/>
    </row>
    <row r="5" spans="1:8" ht="47.25" customHeight="1">
      <c r="A5" s="72"/>
      <c r="B5" s="316" t="s">
        <v>75</v>
      </c>
      <c r="C5" s="317"/>
      <c r="D5" s="317"/>
      <c r="E5" s="314"/>
      <c r="F5" s="314"/>
      <c r="G5" s="314"/>
      <c r="H5" s="314"/>
    </row>
    <row r="6" spans="1:8" ht="19.5" thickBot="1">
      <c r="A6" s="73"/>
      <c r="B6" s="286"/>
      <c r="C6" s="286"/>
      <c r="D6" s="286"/>
      <c r="E6" s="110"/>
      <c r="F6" s="110"/>
      <c r="H6" s="6"/>
    </row>
    <row r="7" spans="1:8" ht="12.75" customHeight="1">
      <c r="A7" s="287" t="s">
        <v>0</v>
      </c>
      <c r="B7" s="289" t="s">
        <v>7</v>
      </c>
      <c r="C7" s="292" t="s">
        <v>4</v>
      </c>
      <c r="D7" s="294" t="s">
        <v>2</v>
      </c>
      <c r="E7" s="296" t="s">
        <v>10</v>
      </c>
      <c r="F7" s="296"/>
      <c r="G7" s="296"/>
      <c r="H7" s="298"/>
    </row>
    <row r="8" spans="1:8" ht="12.75">
      <c r="A8" s="288"/>
      <c r="B8" s="290"/>
      <c r="C8" s="293"/>
      <c r="D8" s="295"/>
      <c r="E8" s="299"/>
      <c r="F8" s="299"/>
      <c r="G8" s="299"/>
      <c r="H8" s="301"/>
    </row>
    <row r="9" spans="1:8" ht="12.75">
      <c r="A9" s="288"/>
      <c r="B9" s="290"/>
      <c r="C9" s="293"/>
      <c r="D9" s="295"/>
      <c r="E9" s="299"/>
      <c r="F9" s="299"/>
      <c r="G9" s="299"/>
      <c r="H9" s="301"/>
    </row>
    <row r="10" spans="1:8" ht="12.75" customHeight="1">
      <c r="A10" s="288"/>
      <c r="B10" s="290"/>
      <c r="C10" s="293"/>
      <c r="D10" s="290"/>
      <c r="E10" s="302" t="s">
        <v>1</v>
      </c>
      <c r="F10" s="91"/>
      <c r="G10" s="299" t="s">
        <v>9</v>
      </c>
      <c r="H10" s="301"/>
    </row>
    <row r="11" spans="1:8" ht="60">
      <c r="A11" s="288"/>
      <c r="B11" s="291"/>
      <c r="C11" s="293"/>
      <c r="D11" s="290"/>
      <c r="E11" s="302"/>
      <c r="F11" s="92" t="s">
        <v>11</v>
      </c>
      <c r="G11" s="93" t="s">
        <v>23</v>
      </c>
      <c r="H11" s="94" t="s">
        <v>76</v>
      </c>
    </row>
    <row r="12" spans="1:8" ht="13.5" thickBot="1">
      <c r="A12" s="253">
        <v>1</v>
      </c>
      <c r="B12" s="254">
        <v>2</v>
      </c>
      <c r="C12" s="255">
        <v>3</v>
      </c>
      <c r="D12" s="254">
        <v>4</v>
      </c>
      <c r="E12" s="256">
        <v>5</v>
      </c>
      <c r="F12" s="257">
        <v>6</v>
      </c>
      <c r="G12" s="258">
        <v>7</v>
      </c>
      <c r="H12" s="259">
        <v>8</v>
      </c>
    </row>
    <row r="13" spans="1:8" ht="18.75" customHeight="1">
      <c r="A13" s="279" t="s">
        <v>6</v>
      </c>
      <c r="B13" s="280"/>
      <c r="C13" s="280"/>
      <c r="D13" s="280"/>
      <c r="E13" s="318"/>
      <c r="F13" s="318"/>
      <c r="G13" s="318"/>
      <c r="H13" s="318"/>
    </row>
    <row r="14" spans="1:8" ht="16.5" thickBot="1">
      <c r="A14" s="285" t="s">
        <v>5</v>
      </c>
      <c r="B14" s="278"/>
      <c r="C14" s="278"/>
      <c r="D14" s="278"/>
      <c r="E14" s="314"/>
      <c r="F14" s="314"/>
      <c r="G14" s="314"/>
      <c r="H14" s="314"/>
    </row>
    <row r="15" spans="1:8" ht="42.75" customHeight="1">
      <c r="A15" s="249"/>
      <c r="B15" s="283" t="s">
        <v>21</v>
      </c>
      <c r="C15" s="284"/>
      <c r="D15" s="284"/>
      <c r="E15" s="307"/>
      <c r="F15" s="307"/>
      <c r="G15" s="307"/>
      <c r="H15" s="307"/>
    </row>
    <row r="16" spans="1:8" ht="43.5" customHeight="1">
      <c r="A16" s="37" t="s">
        <v>25</v>
      </c>
      <c r="B16" s="18" t="s">
        <v>27</v>
      </c>
      <c r="C16" s="85" t="s">
        <v>3</v>
      </c>
      <c r="D16" s="157">
        <v>1128</v>
      </c>
      <c r="E16" s="150">
        <f aca="true" t="shared" si="0" ref="E16:E31">F16+G16</f>
        <v>983.89061</v>
      </c>
      <c r="F16" s="27">
        <v>49.89061</v>
      </c>
      <c r="G16" s="139">
        <v>934</v>
      </c>
      <c r="H16" s="246"/>
    </row>
    <row r="17" spans="1:8" ht="36">
      <c r="A17" s="38">
        <v>2</v>
      </c>
      <c r="B17" s="18" t="s">
        <v>28</v>
      </c>
      <c r="C17" s="85" t="s">
        <v>3</v>
      </c>
      <c r="D17" s="157">
        <v>450</v>
      </c>
      <c r="E17" s="27">
        <f t="shared" si="0"/>
        <v>425.85161</v>
      </c>
      <c r="F17" s="27">
        <v>21.85161</v>
      </c>
      <c r="G17" s="139">
        <v>404</v>
      </c>
      <c r="H17" s="246"/>
    </row>
    <row r="18" spans="1:8" ht="36">
      <c r="A18" s="38">
        <v>3</v>
      </c>
      <c r="B18" s="18" t="s">
        <v>29</v>
      </c>
      <c r="C18" s="85" t="s">
        <v>3</v>
      </c>
      <c r="D18" s="157">
        <v>622</v>
      </c>
      <c r="E18" s="27">
        <f t="shared" si="0"/>
        <v>743.58502</v>
      </c>
      <c r="F18" s="27">
        <v>37.58502</v>
      </c>
      <c r="G18" s="139">
        <v>706</v>
      </c>
      <c r="H18" s="246"/>
    </row>
    <row r="19" spans="1:8" ht="36.75" customHeight="1">
      <c r="A19" s="38">
        <v>4</v>
      </c>
      <c r="B19" s="18" t="s">
        <v>30</v>
      </c>
      <c r="C19" s="85" t="s">
        <v>3</v>
      </c>
      <c r="D19" s="157">
        <v>330</v>
      </c>
      <c r="E19" s="21">
        <f t="shared" si="0"/>
        <v>475.45504</v>
      </c>
      <c r="F19" s="21">
        <v>24.45504</v>
      </c>
      <c r="G19" s="23">
        <v>451</v>
      </c>
      <c r="H19" s="246"/>
    </row>
    <row r="20" spans="1:8" s="262" customFormat="1" ht="63.75" customHeight="1">
      <c r="A20" s="267">
        <v>5</v>
      </c>
      <c r="B20" s="268" t="s">
        <v>31</v>
      </c>
      <c r="C20" s="146" t="s">
        <v>3</v>
      </c>
      <c r="D20" s="147">
        <v>710</v>
      </c>
      <c r="E20" s="27">
        <f t="shared" si="0"/>
        <v>815.18204</v>
      </c>
      <c r="F20" s="27">
        <v>41.18204</v>
      </c>
      <c r="G20" s="139">
        <v>774</v>
      </c>
      <c r="H20" s="247"/>
    </row>
    <row r="21" spans="1:8" s="262" customFormat="1" ht="48" customHeight="1">
      <c r="A21" s="267">
        <v>6</v>
      </c>
      <c r="B21" s="268" t="s">
        <v>33</v>
      </c>
      <c r="C21" s="146" t="s">
        <v>3</v>
      </c>
      <c r="D21" s="147">
        <v>942</v>
      </c>
      <c r="E21" s="27">
        <f t="shared" si="0"/>
        <v>991.65666</v>
      </c>
      <c r="F21" s="27">
        <v>51.65666</v>
      </c>
      <c r="G21" s="139">
        <v>940</v>
      </c>
      <c r="H21" s="247"/>
    </row>
    <row r="22" spans="1:8" s="262" customFormat="1" ht="41.25" customHeight="1">
      <c r="A22" s="267">
        <v>7</v>
      </c>
      <c r="B22" s="268" t="s">
        <v>34</v>
      </c>
      <c r="C22" s="146" t="s">
        <v>3</v>
      </c>
      <c r="D22" s="147">
        <v>1210</v>
      </c>
      <c r="E22" s="27">
        <f t="shared" si="0"/>
        <v>1112.77756</v>
      </c>
      <c r="F22" s="27">
        <v>55.77756</v>
      </c>
      <c r="G22" s="139">
        <v>1057</v>
      </c>
      <c r="H22" s="247"/>
    </row>
    <row r="23" spans="1:8" ht="42" customHeight="1">
      <c r="A23" s="267">
        <v>8</v>
      </c>
      <c r="B23" s="268" t="s">
        <v>35</v>
      </c>
      <c r="C23" s="146" t="s">
        <v>3</v>
      </c>
      <c r="D23" s="147">
        <v>1180</v>
      </c>
      <c r="E23" s="27">
        <f t="shared" si="0"/>
        <v>1207.00902</v>
      </c>
      <c r="F23" s="27">
        <v>61.00902</v>
      </c>
      <c r="G23" s="139">
        <v>1146</v>
      </c>
      <c r="H23" s="247"/>
    </row>
    <row r="24" spans="1:8" ht="54" customHeight="1">
      <c r="A24" s="38">
        <v>9</v>
      </c>
      <c r="B24" s="25" t="s">
        <v>36</v>
      </c>
      <c r="C24" s="85" t="s">
        <v>3</v>
      </c>
      <c r="D24" s="19">
        <v>275</v>
      </c>
      <c r="E24" s="21">
        <f t="shared" si="0"/>
        <v>336.79791</v>
      </c>
      <c r="F24" s="26">
        <v>29.79791</v>
      </c>
      <c r="G24" s="23">
        <v>307</v>
      </c>
      <c r="H24" s="246"/>
    </row>
    <row r="25" spans="1:9" ht="55.5" customHeight="1">
      <c r="A25" s="76">
        <v>10</v>
      </c>
      <c r="B25" s="25" t="s">
        <v>37</v>
      </c>
      <c r="C25" s="85" t="s">
        <v>3</v>
      </c>
      <c r="D25" s="19">
        <v>366</v>
      </c>
      <c r="E25" s="21">
        <f t="shared" si="0"/>
        <v>348.1931</v>
      </c>
      <c r="F25" s="26">
        <v>30.1931</v>
      </c>
      <c r="G25" s="23">
        <v>318</v>
      </c>
      <c r="H25" s="246"/>
      <c r="I25" s="70"/>
    </row>
    <row r="26" spans="1:8" ht="49.5" customHeight="1">
      <c r="A26" s="38">
        <v>11</v>
      </c>
      <c r="B26" s="25" t="s">
        <v>38</v>
      </c>
      <c r="C26" s="85" t="s">
        <v>3</v>
      </c>
      <c r="D26" s="19">
        <v>1384</v>
      </c>
      <c r="E26" s="21">
        <f t="shared" si="0"/>
        <v>1307.10704</v>
      </c>
      <c r="F26" s="95">
        <v>85.10704</v>
      </c>
      <c r="G26" s="23">
        <v>1222</v>
      </c>
      <c r="H26" s="246"/>
    </row>
    <row r="27" spans="1:8" ht="60" customHeight="1">
      <c r="A27" s="77">
        <v>12</v>
      </c>
      <c r="B27" s="25" t="s">
        <v>39</v>
      </c>
      <c r="C27" s="85" t="s">
        <v>3</v>
      </c>
      <c r="D27" s="19">
        <v>325</v>
      </c>
      <c r="E27" s="21">
        <f t="shared" si="0"/>
        <v>314.23066</v>
      </c>
      <c r="F27" s="21">
        <v>19.23066</v>
      </c>
      <c r="G27" s="23">
        <v>295</v>
      </c>
      <c r="H27" s="246"/>
    </row>
    <row r="28" spans="1:8" ht="62.25" customHeight="1">
      <c r="A28" s="77">
        <v>13</v>
      </c>
      <c r="B28" s="25" t="s">
        <v>40</v>
      </c>
      <c r="C28" s="85" t="s">
        <v>3</v>
      </c>
      <c r="D28" s="19">
        <v>1115</v>
      </c>
      <c r="E28" s="21">
        <f t="shared" si="0"/>
        <v>1155.32193</v>
      </c>
      <c r="F28" s="21">
        <v>65.32193</v>
      </c>
      <c r="G28" s="23">
        <v>1090</v>
      </c>
      <c r="H28" s="246"/>
    </row>
    <row r="29" spans="1:8" ht="65.25" customHeight="1">
      <c r="A29" s="77">
        <v>14</v>
      </c>
      <c r="B29" s="25" t="s">
        <v>41</v>
      </c>
      <c r="C29" s="85" t="s">
        <v>3</v>
      </c>
      <c r="D29" s="19">
        <v>591</v>
      </c>
      <c r="E29" s="21">
        <f t="shared" si="0"/>
        <v>740.25895</v>
      </c>
      <c r="F29" s="21">
        <v>45.25895</v>
      </c>
      <c r="G29" s="23">
        <v>695</v>
      </c>
      <c r="H29" s="246"/>
    </row>
    <row r="30" spans="1:8" ht="68.25" customHeight="1">
      <c r="A30" s="77">
        <v>15</v>
      </c>
      <c r="B30" s="25" t="s">
        <v>42</v>
      </c>
      <c r="C30" s="85" t="s">
        <v>3</v>
      </c>
      <c r="D30" s="19">
        <v>780</v>
      </c>
      <c r="E30" s="27">
        <f t="shared" si="0"/>
        <v>1238.63327</v>
      </c>
      <c r="F30" s="21">
        <v>62.63327</v>
      </c>
      <c r="G30" s="23">
        <v>1176</v>
      </c>
      <c r="H30" s="246"/>
    </row>
    <row r="31" spans="1:8" ht="71.25" customHeight="1">
      <c r="A31" s="77">
        <v>16</v>
      </c>
      <c r="B31" s="25" t="s">
        <v>43</v>
      </c>
      <c r="C31" s="85" t="s">
        <v>3</v>
      </c>
      <c r="D31" s="19">
        <v>1817</v>
      </c>
      <c r="E31" s="27">
        <f t="shared" si="0"/>
        <v>2169.66742</v>
      </c>
      <c r="F31" s="21">
        <v>109.66742</v>
      </c>
      <c r="G31" s="23">
        <v>2060</v>
      </c>
      <c r="H31" s="246"/>
    </row>
    <row r="32" spans="1:8" ht="70.5" customHeight="1">
      <c r="A32" s="77">
        <v>17</v>
      </c>
      <c r="B32" s="145" t="s">
        <v>44</v>
      </c>
      <c r="C32" s="146" t="s">
        <v>3</v>
      </c>
      <c r="D32" s="147">
        <v>575</v>
      </c>
      <c r="E32" s="27">
        <f>F32+G32</f>
        <v>659.59602</v>
      </c>
      <c r="F32" s="27">
        <v>39.59602</v>
      </c>
      <c r="G32" s="139">
        <v>620</v>
      </c>
      <c r="H32" s="247"/>
    </row>
    <row r="33" spans="1:8" s="262" customFormat="1" ht="71.25" customHeight="1">
      <c r="A33" s="266">
        <v>18</v>
      </c>
      <c r="B33" s="141" t="s">
        <v>45</v>
      </c>
      <c r="C33" s="142" t="s">
        <v>3</v>
      </c>
      <c r="D33" s="136">
        <v>1521</v>
      </c>
      <c r="E33" s="103">
        <f aca="true" t="shared" si="1" ref="E33:E44">F33+G33</f>
        <v>1174.34831</v>
      </c>
      <c r="F33" s="103">
        <v>60.34831</v>
      </c>
      <c r="G33" s="104">
        <v>1114</v>
      </c>
      <c r="H33" s="261"/>
    </row>
    <row r="34" spans="1:8" ht="55.5" customHeight="1">
      <c r="A34" s="38">
        <v>19</v>
      </c>
      <c r="B34" s="145" t="s">
        <v>46</v>
      </c>
      <c r="C34" s="146" t="s">
        <v>3</v>
      </c>
      <c r="D34" s="147">
        <v>880</v>
      </c>
      <c r="E34" s="155">
        <f t="shared" si="1"/>
        <v>618.22104</v>
      </c>
      <c r="F34" s="27">
        <v>31.22104</v>
      </c>
      <c r="G34" s="139">
        <v>587</v>
      </c>
      <c r="H34" s="247"/>
    </row>
    <row r="35" spans="1:8" ht="65.25" customHeight="1">
      <c r="A35" s="38">
        <v>20</v>
      </c>
      <c r="B35" s="145" t="s">
        <v>47</v>
      </c>
      <c r="C35" s="146" t="s">
        <v>3</v>
      </c>
      <c r="D35" s="147">
        <v>1245</v>
      </c>
      <c r="E35" s="27">
        <f t="shared" si="1"/>
        <v>953.3751</v>
      </c>
      <c r="F35" s="27">
        <v>48.3751</v>
      </c>
      <c r="G35" s="139">
        <v>905</v>
      </c>
      <c r="H35" s="247"/>
    </row>
    <row r="36" spans="1:8" ht="66" customHeight="1">
      <c r="A36" s="38">
        <v>21</v>
      </c>
      <c r="B36" s="145" t="s">
        <v>48</v>
      </c>
      <c r="C36" s="146" t="s">
        <v>3</v>
      </c>
      <c r="D36" s="147">
        <v>1006</v>
      </c>
      <c r="E36" s="27">
        <f t="shared" si="1"/>
        <v>972.38944</v>
      </c>
      <c r="F36" s="27">
        <v>49.38944</v>
      </c>
      <c r="G36" s="139">
        <v>923</v>
      </c>
      <c r="H36" s="247"/>
    </row>
    <row r="37" spans="1:8" ht="60" customHeight="1">
      <c r="A37" s="38">
        <v>22</v>
      </c>
      <c r="B37" s="145" t="s">
        <v>49</v>
      </c>
      <c r="C37" s="146" t="s">
        <v>3</v>
      </c>
      <c r="D37" s="147">
        <v>676</v>
      </c>
      <c r="E37" s="27">
        <f t="shared" si="1"/>
        <v>667.86905</v>
      </c>
      <c r="F37" s="27">
        <v>34.86905</v>
      </c>
      <c r="G37" s="139">
        <v>633</v>
      </c>
      <c r="H37" s="247"/>
    </row>
    <row r="38" spans="1:8" ht="66.75" customHeight="1">
      <c r="A38" s="38">
        <v>23</v>
      </c>
      <c r="B38" s="205" t="s">
        <v>50</v>
      </c>
      <c r="C38" s="85" t="s">
        <v>3</v>
      </c>
      <c r="D38" s="272">
        <v>1383</v>
      </c>
      <c r="E38" s="21">
        <f t="shared" si="1"/>
        <v>1231.49885</v>
      </c>
      <c r="F38" s="21">
        <v>71.49885</v>
      </c>
      <c r="G38" s="23">
        <v>1160</v>
      </c>
      <c r="H38" s="246"/>
    </row>
    <row r="39" spans="1:8" ht="52.5" customHeight="1">
      <c r="A39" s="38">
        <v>24</v>
      </c>
      <c r="B39" s="205" t="s">
        <v>51</v>
      </c>
      <c r="C39" s="85" t="s">
        <v>3</v>
      </c>
      <c r="D39" s="272">
        <v>509</v>
      </c>
      <c r="E39" s="21">
        <f t="shared" si="1"/>
        <v>604.92787</v>
      </c>
      <c r="F39" s="21">
        <v>34.92787</v>
      </c>
      <c r="G39" s="23">
        <v>570</v>
      </c>
      <c r="H39" s="246"/>
    </row>
    <row r="40" spans="1:8" ht="45.75" customHeight="1">
      <c r="A40" s="37" t="s">
        <v>26</v>
      </c>
      <c r="B40" s="59" t="s">
        <v>19</v>
      </c>
      <c r="C40" s="86" t="s">
        <v>3</v>
      </c>
      <c r="D40" s="60">
        <v>602</v>
      </c>
      <c r="E40" s="61">
        <f t="shared" si="1"/>
        <v>832.62754</v>
      </c>
      <c r="F40" s="61">
        <v>42.62754</v>
      </c>
      <c r="G40" s="67">
        <v>790</v>
      </c>
      <c r="H40" s="248"/>
    </row>
    <row r="41" spans="1:8" ht="58.5" customHeight="1">
      <c r="A41" s="37" t="s">
        <v>64</v>
      </c>
      <c r="B41" s="32" t="s">
        <v>61</v>
      </c>
      <c r="C41" s="85"/>
      <c r="D41" s="19">
        <v>258</v>
      </c>
      <c r="E41" s="236">
        <f t="shared" si="1"/>
        <v>570.47409</v>
      </c>
      <c r="F41" s="237">
        <v>30.47409</v>
      </c>
      <c r="G41" s="238">
        <v>540</v>
      </c>
      <c r="H41" s="250"/>
    </row>
    <row r="42" spans="1:8" ht="57.75" customHeight="1">
      <c r="A42" s="37" t="s">
        <v>65</v>
      </c>
      <c r="B42" s="32" t="s">
        <v>60</v>
      </c>
      <c r="C42" s="85"/>
      <c r="D42" s="19">
        <v>384</v>
      </c>
      <c r="E42" s="236">
        <f t="shared" si="1"/>
        <v>568.98002</v>
      </c>
      <c r="F42" s="237">
        <v>28.98002</v>
      </c>
      <c r="G42" s="238">
        <v>540</v>
      </c>
      <c r="H42" s="250"/>
    </row>
    <row r="43" spans="1:8" ht="49.5" customHeight="1">
      <c r="A43" s="37" t="s">
        <v>66</v>
      </c>
      <c r="B43" s="32" t="s">
        <v>58</v>
      </c>
      <c r="C43" s="85"/>
      <c r="D43" s="19">
        <v>411</v>
      </c>
      <c r="E43" s="236">
        <f t="shared" si="1"/>
        <v>593.65066</v>
      </c>
      <c r="F43" s="237">
        <v>33.65066</v>
      </c>
      <c r="G43" s="238">
        <v>560</v>
      </c>
      <c r="H43" s="250"/>
    </row>
    <row r="44" spans="1:8" ht="45.75" customHeight="1">
      <c r="A44" s="37" t="s">
        <v>67</v>
      </c>
      <c r="B44" s="32" t="s">
        <v>59</v>
      </c>
      <c r="C44" s="85"/>
      <c r="D44" s="19">
        <v>488</v>
      </c>
      <c r="E44" s="236">
        <f t="shared" si="1"/>
        <v>677.80073</v>
      </c>
      <c r="F44" s="237">
        <v>35.80073</v>
      </c>
      <c r="G44" s="238">
        <v>642</v>
      </c>
      <c r="H44" s="250"/>
    </row>
    <row r="45" spans="1:8" s="262" customFormat="1" ht="51.75" customHeight="1">
      <c r="A45" s="269" t="s">
        <v>73</v>
      </c>
      <c r="B45" s="32" t="s">
        <v>62</v>
      </c>
      <c r="C45" s="146"/>
      <c r="D45" s="147">
        <v>1262</v>
      </c>
      <c r="E45" s="263">
        <f>F45+G45</f>
        <v>909.258</v>
      </c>
      <c r="F45" s="263"/>
      <c r="G45" s="263">
        <v>909.258</v>
      </c>
      <c r="H45" s="250"/>
    </row>
    <row r="46" spans="1:8" s="2" customFormat="1" ht="62.25" customHeight="1">
      <c r="A46" s="269" t="s">
        <v>68</v>
      </c>
      <c r="B46" s="32" t="s">
        <v>63</v>
      </c>
      <c r="C46" s="273"/>
      <c r="D46" s="274">
        <v>1455</v>
      </c>
      <c r="E46" s="263">
        <f>F46+G46</f>
        <v>1493</v>
      </c>
      <c r="F46" s="263"/>
      <c r="G46" s="270">
        <v>1493</v>
      </c>
      <c r="H46" s="271"/>
    </row>
    <row r="47" spans="1:8" ht="41.25" customHeight="1">
      <c r="A47" s="37"/>
      <c r="B47" s="13" t="s">
        <v>20</v>
      </c>
      <c r="C47" s="275"/>
      <c r="D47" s="276">
        <f>SUM(D16:D46)</f>
        <v>25880</v>
      </c>
      <c r="E47" s="276">
        <f>SUM(E16:E46)</f>
        <v>26893.63456</v>
      </c>
      <c r="F47" s="276">
        <f>SUM(F16:F46)</f>
        <v>1332.37656</v>
      </c>
      <c r="G47" s="276">
        <f>SUM(G16:G46)</f>
        <v>25561.258</v>
      </c>
      <c r="H47" s="251"/>
    </row>
    <row r="48" spans="1:8" ht="43.5" customHeight="1">
      <c r="A48" s="79"/>
      <c r="B48" s="319" t="s">
        <v>22</v>
      </c>
      <c r="C48" s="284"/>
      <c r="D48" s="284"/>
      <c r="E48" s="320"/>
      <c r="F48" s="320"/>
      <c r="G48" s="320"/>
      <c r="H48" s="320"/>
    </row>
    <row r="49" spans="1:8" ht="148.5" customHeight="1">
      <c r="A49" s="79">
        <v>32</v>
      </c>
      <c r="B49" s="32" t="s">
        <v>16</v>
      </c>
      <c r="C49" s="87" t="s">
        <v>3</v>
      </c>
      <c r="D49" s="32">
        <v>2439</v>
      </c>
      <c r="E49" s="116">
        <f>F49</f>
        <v>2340.4491</v>
      </c>
      <c r="F49" s="115">
        <v>2340.4491</v>
      </c>
      <c r="G49" s="33"/>
      <c r="H49" s="130"/>
    </row>
    <row r="50" spans="1:8" s="2" customFormat="1" ht="138" customHeight="1">
      <c r="A50" s="80">
        <v>33</v>
      </c>
      <c r="B50" s="32" t="s">
        <v>15</v>
      </c>
      <c r="C50" s="87" t="s">
        <v>3</v>
      </c>
      <c r="D50" s="32">
        <v>3140</v>
      </c>
      <c r="E50" s="117">
        <f>F50</f>
        <v>3748.09793</v>
      </c>
      <c r="F50" s="169">
        <v>3748.09793</v>
      </c>
      <c r="G50" s="33"/>
      <c r="H50" s="130"/>
    </row>
    <row r="51" spans="1:8" ht="54" customHeight="1">
      <c r="A51" s="79">
        <v>34</v>
      </c>
      <c r="B51" s="13" t="s">
        <v>52</v>
      </c>
      <c r="C51" s="87" t="s">
        <v>3</v>
      </c>
      <c r="D51" s="65">
        <v>2817</v>
      </c>
      <c r="E51" s="151">
        <f>F51+G51+H51</f>
        <v>2932.41066</v>
      </c>
      <c r="F51" s="117">
        <v>1432.41066</v>
      </c>
      <c r="G51" s="11"/>
      <c r="H51" s="135">
        <v>1500</v>
      </c>
    </row>
    <row r="52" spans="1:8" ht="51" customHeight="1">
      <c r="A52" s="79">
        <v>35</v>
      </c>
      <c r="B52" s="13" t="s">
        <v>13</v>
      </c>
      <c r="C52" s="10" t="s">
        <v>3</v>
      </c>
      <c r="D52" s="65">
        <v>382</v>
      </c>
      <c r="E52" s="117">
        <f aca="true" t="shared" si="2" ref="E52:E57">F52</f>
        <v>585.05403</v>
      </c>
      <c r="F52" s="117">
        <v>585.05403</v>
      </c>
      <c r="G52" s="11"/>
      <c r="H52" s="131"/>
    </row>
    <row r="53" spans="1:8" ht="41.25" customHeight="1">
      <c r="A53" s="79">
        <v>36</v>
      </c>
      <c r="B53" s="13" t="s">
        <v>53</v>
      </c>
      <c r="C53" s="10" t="s">
        <v>3</v>
      </c>
      <c r="D53" s="65">
        <v>319</v>
      </c>
      <c r="E53" s="117">
        <f t="shared" si="2"/>
        <v>459.88492</v>
      </c>
      <c r="F53" s="117">
        <v>459.88492</v>
      </c>
      <c r="G53" s="11"/>
      <c r="H53" s="130"/>
    </row>
    <row r="54" spans="1:8" ht="36.75" customHeight="1">
      <c r="A54" s="79">
        <v>37</v>
      </c>
      <c r="B54" s="34" t="s">
        <v>54</v>
      </c>
      <c r="C54" s="88" t="s">
        <v>3</v>
      </c>
      <c r="D54" s="264">
        <v>1224</v>
      </c>
      <c r="E54" s="35">
        <f t="shared" si="2"/>
        <v>1317.46378</v>
      </c>
      <c r="F54" s="35">
        <v>1317.46378</v>
      </c>
      <c r="G54" s="35"/>
      <c r="H54" s="132"/>
    </row>
    <row r="55" spans="1:8" ht="42.75" customHeight="1">
      <c r="A55" s="79">
        <v>38</v>
      </c>
      <c r="B55" s="34" t="s">
        <v>14</v>
      </c>
      <c r="C55" s="88" t="s">
        <v>3</v>
      </c>
      <c r="D55" s="264">
        <v>754</v>
      </c>
      <c r="E55" s="35">
        <f t="shared" si="2"/>
        <v>803.52808</v>
      </c>
      <c r="F55" s="35">
        <v>803.52808</v>
      </c>
      <c r="G55" s="239"/>
      <c r="H55" s="240"/>
    </row>
    <row r="56" spans="1:8" ht="48" customHeight="1">
      <c r="A56" s="81">
        <v>39</v>
      </c>
      <c r="B56" s="241" t="s">
        <v>32</v>
      </c>
      <c r="C56" s="88" t="s">
        <v>3</v>
      </c>
      <c r="D56" s="265">
        <v>757</v>
      </c>
      <c r="E56" s="242">
        <f t="shared" si="2"/>
        <v>892.42692</v>
      </c>
      <c r="F56" s="242">
        <v>892.42692</v>
      </c>
      <c r="G56" s="243"/>
      <c r="H56" s="244"/>
    </row>
    <row r="57" spans="1:8" ht="90.75" customHeight="1">
      <c r="A57" s="81">
        <v>40</v>
      </c>
      <c r="B57" s="245" t="s">
        <v>57</v>
      </c>
      <c r="C57" s="88" t="s">
        <v>3</v>
      </c>
      <c r="D57" s="242">
        <v>3038</v>
      </c>
      <c r="E57" s="243">
        <f t="shared" si="2"/>
        <v>3368.45446</v>
      </c>
      <c r="F57" s="242">
        <v>3368.45446</v>
      </c>
      <c r="G57" s="243"/>
      <c r="H57" s="244"/>
    </row>
    <row r="58" spans="1:8" ht="18.75" customHeight="1" thickBot="1">
      <c r="A58" s="82"/>
      <c r="B58" s="51" t="s">
        <v>8</v>
      </c>
      <c r="C58" s="90"/>
      <c r="D58" s="52">
        <f>D47+D49+D50+D51+D52+D53+D54+D55+D56+D57</f>
        <v>40750</v>
      </c>
      <c r="E58" s="53">
        <f>F58+G58+H58</f>
        <v>43342.258</v>
      </c>
      <c r="F58" s="69">
        <v>16281</v>
      </c>
      <c r="G58" s="52">
        <f>G47+G49+G50+G51+G52+G53+G54+G55+G56+G57</f>
        <v>25561.258</v>
      </c>
      <c r="H58" s="252">
        <f>IG49+H50+H51+H52+H53+H54+H55+H56+H57</f>
        <v>1500</v>
      </c>
    </row>
    <row r="59" ht="13.5" customHeight="1"/>
    <row r="60" ht="12.75">
      <c r="F60" s="229"/>
    </row>
    <row r="61" ht="12.75">
      <c r="F61" s="230"/>
    </row>
    <row r="63" ht="12.75">
      <c r="F63" s="9"/>
    </row>
  </sheetData>
  <mergeCells count="18">
    <mergeCell ref="B15:H15"/>
    <mergeCell ref="A14:H14"/>
    <mergeCell ref="A13:H13"/>
    <mergeCell ref="B48:H48"/>
    <mergeCell ref="E1:H1"/>
    <mergeCell ref="E7:H9"/>
    <mergeCell ref="E10:E11"/>
    <mergeCell ref="G10:H10"/>
    <mergeCell ref="E2:H2"/>
    <mergeCell ref="E3:H3"/>
    <mergeCell ref="B5:H5"/>
    <mergeCell ref="B2:D2"/>
    <mergeCell ref="C3:D3"/>
    <mergeCell ref="B6:D6"/>
    <mergeCell ref="A7:A11"/>
    <mergeCell ref="B7:B11"/>
    <mergeCell ref="C7:C11"/>
    <mergeCell ref="D7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7">
      <selection activeCell="A16" sqref="A1:IV16384"/>
    </sheetView>
  </sheetViews>
  <sheetFormatPr defaultColWidth="9.00390625" defaultRowHeight="12.75"/>
  <cols>
    <col min="1" max="1" width="3.25390625" style="15" customWidth="1"/>
    <col min="2" max="2" width="5.00390625" style="168" customWidth="1"/>
    <col min="3" max="3" width="23.375" style="0" customWidth="1"/>
    <col min="4" max="4" width="6.125" style="0" customWidth="1"/>
    <col min="6" max="6" width="11.75390625" style="0" customWidth="1"/>
    <col min="7" max="7" width="11.625" style="0" customWidth="1"/>
    <col min="8" max="8" width="9.875" style="0" customWidth="1"/>
    <col min="9" max="9" width="6.25390625" style="125" customWidth="1"/>
    <col min="10" max="10" width="11.00390625" style="110" customWidth="1"/>
    <col min="11" max="11" width="10.00390625" style="110" bestFit="1" customWidth="1"/>
  </cols>
  <sheetData>
    <row r="1" spans="1:9" ht="18.75" customHeight="1">
      <c r="A1" s="72"/>
      <c r="B1" s="166"/>
      <c r="F1" s="314" t="s">
        <v>71</v>
      </c>
      <c r="G1" s="314"/>
      <c r="H1" s="314"/>
      <c r="I1" s="314"/>
    </row>
    <row r="2" spans="1:9" ht="159.75" customHeight="1">
      <c r="A2" s="72"/>
      <c r="B2" s="72"/>
      <c r="C2" s="17"/>
      <c r="D2" s="327" t="s">
        <v>70</v>
      </c>
      <c r="E2" s="328"/>
      <c r="F2" s="328"/>
      <c r="G2" s="328"/>
      <c r="H2" s="328"/>
      <c r="I2" s="328"/>
    </row>
    <row r="3" spans="1:9" ht="19.5" thickBot="1">
      <c r="A3" s="73"/>
      <c r="B3" s="73"/>
      <c r="C3" s="286"/>
      <c r="D3" s="286"/>
      <c r="E3" s="286"/>
      <c r="F3" s="286"/>
      <c r="G3" s="286"/>
      <c r="H3" s="286"/>
      <c r="I3" s="6"/>
    </row>
    <row r="4" spans="1:9" ht="12.75" customHeight="1">
      <c r="A4" s="287" t="s">
        <v>0</v>
      </c>
      <c r="B4" s="287" t="s">
        <v>0</v>
      </c>
      <c r="C4" s="289" t="s">
        <v>7</v>
      </c>
      <c r="D4" s="292" t="s">
        <v>4</v>
      </c>
      <c r="E4" s="294" t="s">
        <v>2</v>
      </c>
      <c r="F4" s="296" t="s">
        <v>10</v>
      </c>
      <c r="G4" s="296"/>
      <c r="H4" s="296"/>
      <c r="I4" s="298"/>
    </row>
    <row r="5" spans="1:9" ht="12.75">
      <c r="A5" s="288"/>
      <c r="B5" s="288"/>
      <c r="C5" s="290"/>
      <c r="D5" s="293"/>
      <c r="E5" s="295"/>
      <c r="F5" s="299"/>
      <c r="G5" s="299"/>
      <c r="H5" s="299"/>
      <c r="I5" s="301"/>
    </row>
    <row r="6" spans="1:9" ht="12.75">
      <c r="A6" s="288"/>
      <c r="B6" s="288"/>
      <c r="C6" s="290"/>
      <c r="D6" s="293"/>
      <c r="E6" s="295"/>
      <c r="F6" s="299"/>
      <c r="G6" s="299"/>
      <c r="H6" s="299"/>
      <c r="I6" s="301"/>
    </row>
    <row r="7" spans="1:9" ht="12.75" customHeight="1">
      <c r="A7" s="288"/>
      <c r="B7" s="288"/>
      <c r="C7" s="290"/>
      <c r="D7" s="293"/>
      <c r="E7" s="290"/>
      <c r="F7" s="302" t="s">
        <v>1</v>
      </c>
      <c r="G7" s="91"/>
      <c r="H7" s="299" t="s">
        <v>9</v>
      </c>
      <c r="I7" s="301"/>
    </row>
    <row r="8" spans="1:9" ht="72">
      <c r="A8" s="288"/>
      <c r="B8" s="288"/>
      <c r="C8" s="291"/>
      <c r="D8" s="293"/>
      <c r="E8" s="290"/>
      <c r="F8" s="302"/>
      <c r="G8" s="92" t="s">
        <v>11</v>
      </c>
      <c r="H8" s="93" t="s">
        <v>23</v>
      </c>
      <c r="I8" s="94" t="s">
        <v>24</v>
      </c>
    </row>
    <row r="9" spans="1:9" ht="13.5" thickBot="1">
      <c r="A9" s="74">
        <v>1</v>
      </c>
      <c r="B9" s="74">
        <v>1</v>
      </c>
      <c r="C9" s="39">
        <v>2</v>
      </c>
      <c r="D9" s="84">
        <v>3</v>
      </c>
      <c r="E9" s="39">
        <v>4</v>
      </c>
      <c r="F9" s="40">
        <v>5</v>
      </c>
      <c r="G9" s="41">
        <v>6</v>
      </c>
      <c r="H9" s="42">
        <v>7</v>
      </c>
      <c r="I9" s="43">
        <v>8</v>
      </c>
    </row>
    <row r="10" spans="1:9" ht="18.75" customHeight="1">
      <c r="A10" s="163" t="s">
        <v>6</v>
      </c>
      <c r="B10" s="305" t="s">
        <v>6</v>
      </c>
      <c r="C10" s="306"/>
      <c r="D10" s="306"/>
      <c r="E10" s="306"/>
      <c r="F10" s="306"/>
      <c r="G10" s="306"/>
      <c r="H10" s="307"/>
      <c r="I10" s="308"/>
    </row>
    <row r="11" spans="1:9" ht="15.75">
      <c r="A11" s="164" t="s">
        <v>5</v>
      </c>
      <c r="B11" s="309" t="s">
        <v>5</v>
      </c>
      <c r="C11" s="310"/>
      <c r="D11" s="310"/>
      <c r="E11" s="310"/>
      <c r="F11" s="310"/>
      <c r="G11" s="311"/>
      <c r="H11" s="311"/>
      <c r="I11" s="312"/>
    </row>
    <row r="12" spans="1:9" ht="30.75" customHeight="1">
      <c r="A12" s="75"/>
      <c r="B12" s="167"/>
      <c r="C12" s="324" t="s">
        <v>21</v>
      </c>
      <c r="D12" s="325"/>
      <c r="E12" s="325"/>
      <c r="F12" s="325"/>
      <c r="G12" s="325"/>
      <c r="H12" s="325"/>
      <c r="I12" s="326"/>
    </row>
    <row r="13" spans="1:9" ht="44.25" customHeight="1">
      <c r="A13" s="37" t="s">
        <v>25</v>
      </c>
      <c r="B13" s="37" t="s">
        <v>25</v>
      </c>
      <c r="C13" s="18" t="s">
        <v>27</v>
      </c>
      <c r="D13" s="85" t="s">
        <v>3</v>
      </c>
      <c r="E13" s="19">
        <v>1128</v>
      </c>
      <c r="F13" s="150">
        <f aca="true" t="shared" si="0" ref="F13:F28">G13+H13</f>
        <v>983.89061</v>
      </c>
      <c r="G13" s="27">
        <v>49.89061</v>
      </c>
      <c r="H13" s="139">
        <v>934</v>
      </c>
      <c r="I13" s="126">
        <f>G13/F13*100</f>
        <v>5.07</v>
      </c>
    </row>
    <row r="14" spans="1:9" ht="24">
      <c r="A14" s="38">
        <v>2</v>
      </c>
      <c r="B14" s="38">
        <v>2</v>
      </c>
      <c r="C14" s="18" t="s">
        <v>28</v>
      </c>
      <c r="D14" s="85" t="s">
        <v>3</v>
      </c>
      <c r="E14" s="19">
        <v>450</v>
      </c>
      <c r="F14" s="27">
        <f t="shared" si="0"/>
        <v>425.85161</v>
      </c>
      <c r="G14" s="27">
        <v>21.85161</v>
      </c>
      <c r="H14" s="139">
        <v>404</v>
      </c>
      <c r="I14" s="126">
        <f aca="true" t="shared" si="1" ref="I14:I37">G14/F14*100</f>
        <v>5.13</v>
      </c>
    </row>
    <row r="15" spans="1:9" ht="24">
      <c r="A15" s="38">
        <v>3</v>
      </c>
      <c r="B15" s="38">
        <v>3</v>
      </c>
      <c r="C15" s="18" t="s">
        <v>29</v>
      </c>
      <c r="D15" s="85" t="s">
        <v>3</v>
      </c>
      <c r="E15" s="19">
        <v>622</v>
      </c>
      <c r="F15" s="27">
        <f t="shared" si="0"/>
        <v>743.58502</v>
      </c>
      <c r="G15" s="27">
        <v>37.58502</v>
      </c>
      <c r="H15" s="139">
        <v>706</v>
      </c>
      <c r="I15" s="126">
        <f t="shared" si="1"/>
        <v>5.05</v>
      </c>
    </row>
    <row r="16" spans="1:9" ht="36.75" customHeight="1">
      <c r="A16" s="38">
        <v>4</v>
      </c>
      <c r="B16" s="38">
        <v>4</v>
      </c>
      <c r="C16" s="18" t="s">
        <v>30</v>
      </c>
      <c r="D16" s="85" t="s">
        <v>3</v>
      </c>
      <c r="E16" s="19">
        <v>330</v>
      </c>
      <c r="F16" s="21">
        <f t="shared" si="0"/>
        <v>475.45504</v>
      </c>
      <c r="G16" s="21">
        <v>24.45504</v>
      </c>
      <c r="H16" s="23">
        <v>451</v>
      </c>
      <c r="I16" s="126">
        <f t="shared" si="1"/>
        <v>5.14</v>
      </c>
    </row>
    <row r="17" spans="1:9" ht="63.75" customHeight="1">
      <c r="A17" s="38">
        <v>5</v>
      </c>
      <c r="B17" s="38">
        <v>5</v>
      </c>
      <c r="C17" s="22" t="s">
        <v>31</v>
      </c>
      <c r="D17" s="85" t="s">
        <v>3</v>
      </c>
      <c r="E17" s="19">
        <v>675</v>
      </c>
      <c r="F17" s="21">
        <f t="shared" si="0"/>
        <v>823.29559</v>
      </c>
      <c r="G17" s="21">
        <v>43.29559</v>
      </c>
      <c r="H17" s="23">
        <v>780</v>
      </c>
      <c r="I17" s="127">
        <f t="shared" si="1"/>
        <v>5.26</v>
      </c>
    </row>
    <row r="18" spans="1:9" ht="48" customHeight="1">
      <c r="A18" s="38">
        <v>6</v>
      </c>
      <c r="B18" s="38">
        <v>6</v>
      </c>
      <c r="C18" s="22" t="s">
        <v>33</v>
      </c>
      <c r="D18" s="85" t="s">
        <v>3</v>
      </c>
      <c r="E18" s="19">
        <v>954</v>
      </c>
      <c r="F18" s="21">
        <f t="shared" si="0"/>
        <v>993.53836</v>
      </c>
      <c r="G18" s="21">
        <v>53.53836</v>
      </c>
      <c r="H18" s="23">
        <v>940</v>
      </c>
      <c r="I18" s="126">
        <f t="shared" si="1"/>
        <v>5.39</v>
      </c>
    </row>
    <row r="19" spans="1:9" ht="41.25" customHeight="1">
      <c r="A19" s="38">
        <v>7</v>
      </c>
      <c r="B19" s="38">
        <v>7</v>
      </c>
      <c r="C19" s="22" t="s">
        <v>34</v>
      </c>
      <c r="D19" s="85" t="s">
        <v>3</v>
      </c>
      <c r="E19" s="19">
        <v>1218</v>
      </c>
      <c r="F19" s="21">
        <f t="shared" si="0"/>
        <v>1175.67255</v>
      </c>
      <c r="G19" s="21">
        <v>65.67255</v>
      </c>
      <c r="H19" s="23">
        <v>1110</v>
      </c>
      <c r="I19" s="127">
        <f t="shared" si="1"/>
        <v>5.59</v>
      </c>
    </row>
    <row r="20" spans="1:9" ht="42" customHeight="1">
      <c r="A20" s="38">
        <v>8</v>
      </c>
      <c r="B20" s="38">
        <v>8</v>
      </c>
      <c r="C20" s="22" t="s">
        <v>35</v>
      </c>
      <c r="D20" s="85" t="s">
        <v>3</v>
      </c>
      <c r="E20" s="19">
        <v>1424</v>
      </c>
      <c r="F20" s="21">
        <f t="shared" si="0"/>
        <v>1678.8801</v>
      </c>
      <c r="G20" s="21">
        <v>88.8801</v>
      </c>
      <c r="H20" s="23">
        <v>1590</v>
      </c>
      <c r="I20" s="126">
        <f t="shared" si="1"/>
        <v>5.29</v>
      </c>
    </row>
    <row r="21" spans="1:9" ht="54" customHeight="1">
      <c r="A21" s="38">
        <v>9</v>
      </c>
      <c r="B21" s="38">
        <v>9</v>
      </c>
      <c r="C21" s="25" t="s">
        <v>36</v>
      </c>
      <c r="D21" s="85" t="s">
        <v>3</v>
      </c>
      <c r="E21" s="19">
        <v>275</v>
      </c>
      <c r="F21" s="21">
        <f t="shared" si="0"/>
        <v>336.79791</v>
      </c>
      <c r="G21" s="26">
        <v>29.79791</v>
      </c>
      <c r="H21" s="23">
        <v>307</v>
      </c>
      <c r="I21" s="126">
        <f t="shared" si="1"/>
        <v>8.85</v>
      </c>
    </row>
    <row r="22" spans="1:9" ht="55.5" customHeight="1">
      <c r="A22" s="76">
        <v>10</v>
      </c>
      <c r="B22" s="76">
        <v>10</v>
      </c>
      <c r="C22" s="25" t="s">
        <v>37</v>
      </c>
      <c r="D22" s="85" t="s">
        <v>3</v>
      </c>
      <c r="E22" s="19">
        <v>366</v>
      </c>
      <c r="F22" s="21">
        <f t="shared" si="0"/>
        <v>348.1931</v>
      </c>
      <c r="G22" s="26">
        <v>30.1931</v>
      </c>
      <c r="H22" s="23">
        <v>318</v>
      </c>
      <c r="I22" s="126">
        <f t="shared" si="1"/>
        <v>8.67</v>
      </c>
    </row>
    <row r="23" spans="1:9" ht="49.5" customHeight="1">
      <c r="A23" s="38">
        <v>11</v>
      </c>
      <c r="B23" s="38">
        <v>11</v>
      </c>
      <c r="C23" s="25" t="s">
        <v>38</v>
      </c>
      <c r="D23" s="85" t="s">
        <v>3</v>
      </c>
      <c r="E23" s="19">
        <v>1384</v>
      </c>
      <c r="F23" s="21">
        <f t="shared" si="0"/>
        <v>1307.10704</v>
      </c>
      <c r="G23" s="95">
        <v>85.10704</v>
      </c>
      <c r="H23" s="23">
        <v>1222</v>
      </c>
      <c r="I23" s="126">
        <f t="shared" si="1"/>
        <v>6.51</v>
      </c>
    </row>
    <row r="24" spans="1:9" ht="60" customHeight="1">
      <c r="A24" s="77">
        <v>12</v>
      </c>
      <c r="B24" s="77">
        <v>12</v>
      </c>
      <c r="C24" s="25" t="s">
        <v>39</v>
      </c>
      <c r="D24" s="85" t="s">
        <v>3</v>
      </c>
      <c r="E24" s="19">
        <v>325</v>
      </c>
      <c r="F24" s="21">
        <f t="shared" si="0"/>
        <v>314.23066</v>
      </c>
      <c r="G24" s="21">
        <v>19.23066</v>
      </c>
      <c r="H24" s="23">
        <v>295</v>
      </c>
      <c r="I24" s="126">
        <f t="shared" si="1"/>
        <v>6.12</v>
      </c>
    </row>
    <row r="25" spans="1:9" ht="62.25" customHeight="1">
      <c r="A25" s="77">
        <v>13</v>
      </c>
      <c r="B25" s="77">
        <v>13</v>
      </c>
      <c r="C25" s="25" t="s">
        <v>40</v>
      </c>
      <c r="D25" s="85" t="s">
        <v>3</v>
      </c>
      <c r="E25" s="19">
        <v>1115</v>
      </c>
      <c r="F25" s="21">
        <f t="shared" si="0"/>
        <v>1155.32193</v>
      </c>
      <c r="G25" s="21">
        <v>65.32193</v>
      </c>
      <c r="H25" s="23">
        <v>1090</v>
      </c>
      <c r="I25" s="126">
        <f t="shared" si="1"/>
        <v>5.65</v>
      </c>
    </row>
    <row r="26" spans="1:9" ht="65.25" customHeight="1">
      <c r="A26" s="77">
        <v>14</v>
      </c>
      <c r="B26" s="77">
        <v>14</v>
      </c>
      <c r="C26" s="25" t="s">
        <v>41</v>
      </c>
      <c r="D26" s="85" t="s">
        <v>3</v>
      </c>
      <c r="E26" s="19">
        <v>591</v>
      </c>
      <c r="F26" s="21">
        <f t="shared" si="0"/>
        <v>740.25895</v>
      </c>
      <c r="G26" s="21">
        <v>45.25895</v>
      </c>
      <c r="H26" s="23">
        <v>695</v>
      </c>
      <c r="I26" s="126">
        <f t="shared" si="1"/>
        <v>6.11</v>
      </c>
    </row>
    <row r="27" spans="1:12" ht="68.25" customHeight="1">
      <c r="A27" s="77">
        <v>15</v>
      </c>
      <c r="B27" s="77">
        <v>15</v>
      </c>
      <c r="C27" s="25" t="s">
        <v>42</v>
      </c>
      <c r="D27" s="85" t="s">
        <v>3</v>
      </c>
      <c r="E27" s="19">
        <v>780</v>
      </c>
      <c r="F27" s="27">
        <f t="shared" si="0"/>
        <v>1238.63327</v>
      </c>
      <c r="G27" s="21">
        <v>62.63327</v>
      </c>
      <c r="H27" s="23">
        <v>1176</v>
      </c>
      <c r="I27" s="126">
        <f t="shared" si="1"/>
        <v>5.06</v>
      </c>
      <c r="J27" s="21"/>
      <c r="K27" s="23"/>
      <c r="L27" s="44"/>
    </row>
    <row r="28" spans="1:13" ht="71.25" customHeight="1">
      <c r="A28" s="77">
        <v>16</v>
      </c>
      <c r="B28" s="77">
        <v>16</v>
      </c>
      <c r="C28" s="25" t="s">
        <v>43</v>
      </c>
      <c r="D28" s="85" t="s">
        <v>3</v>
      </c>
      <c r="E28" s="19">
        <v>1817</v>
      </c>
      <c r="F28" s="27">
        <f t="shared" si="0"/>
        <v>2169.66742</v>
      </c>
      <c r="G28" s="21">
        <v>109.66742</v>
      </c>
      <c r="H28" s="23">
        <v>2060</v>
      </c>
      <c r="I28" s="126">
        <f t="shared" si="1"/>
        <v>5.05</v>
      </c>
      <c r="J28" s="21"/>
      <c r="K28" s="23"/>
      <c r="L28" s="44"/>
      <c r="M28" s="44"/>
    </row>
    <row r="29" spans="1:9" ht="70.5" customHeight="1">
      <c r="A29" s="77">
        <v>17</v>
      </c>
      <c r="B29" s="77">
        <v>17</v>
      </c>
      <c r="C29" s="145" t="s">
        <v>44</v>
      </c>
      <c r="D29" s="146" t="s">
        <v>3</v>
      </c>
      <c r="E29" s="147">
        <v>575</v>
      </c>
      <c r="F29" s="27">
        <f>G29+H29</f>
        <v>659.59602</v>
      </c>
      <c r="G29" s="27">
        <v>39.59602</v>
      </c>
      <c r="H29" s="139">
        <v>620</v>
      </c>
      <c r="I29" s="148">
        <f t="shared" si="1"/>
        <v>6</v>
      </c>
    </row>
    <row r="30" spans="1:9" ht="71.25" customHeight="1">
      <c r="A30" s="76">
        <v>18</v>
      </c>
      <c r="B30" s="76">
        <v>18</v>
      </c>
      <c r="C30" s="145" t="s">
        <v>45</v>
      </c>
      <c r="D30" s="146" t="s">
        <v>3</v>
      </c>
      <c r="E30" s="147">
        <v>1521</v>
      </c>
      <c r="F30" s="27">
        <f aca="true" t="shared" si="2" ref="F30:F37">G30+H30</f>
        <v>1174.34831</v>
      </c>
      <c r="G30" s="27">
        <v>60.34831</v>
      </c>
      <c r="H30" s="139">
        <v>1114</v>
      </c>
      <c r="I30" s="154">
        <f t="shared" si="1"/>
        <v>5.14</v>
      </c>
    </row>
    <row r="31" spans="1:9" ht="55.5" customHeight="1">
      <c r="A31" s="38">
        <v>19</v>
      </c>
      <c r="B31" s="38">
        <v>19</v>
      </c>
      <c r="C31" s="145" t="s">
        <v>46</v>
      </c>
      <c r="D31" s="146" t="s">
        <v>3</v>
      </c>
      <c r="E31" s="147">
        <v>880</v>
      </c>
      <c r="F31" s="155">
        <f t="shared" si="2"/>
        <v>618.22104</v>
      </c>
      <c r="G31" s="27">
        <v>31.22104</v>
      </c>
      <c r="H31" s="139">
        <v>587</v>
      </c>
      <c r="I31" s="154">
        <f t="shared" si="1"/>
        <v>5.05</v>
      </c>
    </row>
    <row r="32" spans="1:9" ht="65.25" customHeight="1">
      <c r="A32" s="38">
        <v>20</v>
      </c>
      <c r="B32" s="38">
        <v>20</v>
      </c>
      <c r="C32" s="145" t="s">
        <v>47</v>
      </c>
      <c r="D32" s="146" t="s">
        <v>3</v>
      </c>
      <c r="E32" s="147">
        <v>1245</v>
      </c>
      <c r="F32" s="27">
        <f t="shared" si="2"/>
        <v>953.3751</v>
      </c>
      <c r="G32" s="27">
        <v>48.3751</v>
      </c>
      <c r="H32" s="139">
        <v>905</v>
      </c>
      <c r="I32" s="154">
        <f t="shared" si="1"/>
        <v>5.07</v>
      </c>
    </row>
    <row r="33" spans="1:9" ht="66" customHeight="1">
      <c r="A33" s="38">
        <v>21</v>
      </c>
      <c r="B33" s="38">
        <v>21</v>
      </c>
      <c r="C33" s="145" t="s">
        <v>48</v>
      </c>
      <c r="D33" s="146" t="s">
        <v>3</v>
      </c>
      <c r="E33" s="147">
        <v>1006</v>
      </c>
      <c r="F33" s="27">
        <f t="shared" si="2"/>
        <v>972.38944</v>
      </c>
      <c r="G33" s="27">
        <v>49.38944</v>
      </c>
      <c r="H33" s="139">
        <v>923</v>
      </c>
      <c r="I33" s="154">
        <f t="shared" si="1"/>
        <v>5.08</v>
      </c>
    </row>
    <row r="34" spans="1:9" ht="60" customHeight="1">
      <c r="A34" s="38">
        <v>22</v>
      </c>
      <c r="B34" s="38">
        <v>22</v>
      </c>
      <c r="C34" s="145" t="s">
        <v>49</v>
      </c>
      <c r="D34" s="146" t="s">
        <v>3</v>
      </c>
      <c r="E34" s="147">
        <v>676</v>
      </c>
      <c r="F34" s="27">
        <f t="shared" si="2"/>
        <v>667.86905</v>
      </c>
      <c r="G34" s="27">
        <v>34.86905</v>
      </c>
      <c r="H34" s="139">
        <v>633</v>
      </c>
      <c r="I34" s="154">
        <f t="shared" si="1"/>
        <v>5.22</v>
      </c>
    </row>
    <row r="35" spans="1:10" ht="66.75" customHeight="1">
      <c r="A35" s="38">
        <v>23</v>
      </c>
      <c r="B35" s="38">
        <v>23</v>
      </c>
      <c r="C35" s="29" t="s">
        <v>50</v>
      </c>
      <c r="D35" s="98" t="s">
        <v>3</v>
      </c>
      <c r="E35" s="99">
        <v>1383</v>
      </c>
      <c r="F35" s="24">
        <f t="shared" si="2"/>
        <v>1231.49885</v>
      </c>
      <c r="G35" s="24">
        <v>71.49885</v>
      </c>
      <c r="H35" s="100">
        <v>1160</v>
      </c>
      <c r="I35" s="126">
        <f t="shared" si="1"/>
        <v>5.81</v>
      </c>
      <c r="J35" s="156">
        <f>G35+H35</f>
        <v>1231.49885</v>
      </c>
    </row>
    <row r="36" spans="1:10" ht="52.5" customHeight="1">
      <c r="A36" s="38">
        <v>24</v>
      </c>
      <c r="B36" s="38">
        <v>24</v>
      </c>
      <c r="C36" s="29" t="s">
        <v>51</v>
      </c>
      <c r="D36" s="98" t="s">
        <v>3</v>
      </c>
      <c r="E36" s="99">
        <v>509</v>
      </c>
      <c r="F36" s="24">
        <f t="shared" si="2"/>
        <v>604.92787</v>
      </c>
      <c r="G36" s="24">
        <v>34.92787</v>
      </c>
      <c r="H36" s="100">
        <v>570</v>
      </c>
      <c r="I36" s="126">
        <f t="shared" si="1"/>
        <v>5.77</v>
      </c>
      <c r="J36" s="156">
        <f>G36+H36</f>
        <v>604.92787</v>
      </c>
    </row>
    <row r="37" spans="1:12" ht="45.75" customHeight="1">
      <c r="A37" s="78" t="s">
        <v>26</v>
      </c>
      <c r="B37" s="37" t="s">
        <v>26</v>
      </c>
      <c r="C37" s="59" t="s">
        <v>19</v>
      </c>
      <c r="D37" s="86" t="s">
        <v>3</v>
      </c>
      <c r="E37" s="60">
        <v>602</v>
      </c>
      <c r="F37" s="61">
        <f t="shared" si="2"/>
        <v>832.62754</v>
      </c>
      <c r="G37" s="61">
        <v>42.62754</v>
      </c>
      <c r="H37" s="67">
        <v>790</v>
      </c>
      <c r="I37" s="126">
        <f t="shared" si="1"/>
        <v>5.12</v>
      </c>
      <c r="J37" s="113"/>
      <c r="K37" s="114"/>
      <c r="L37" s="106">
        <f>J37/F37*100</f>
        <v>0</v>
      </c>
    </row>
    <row r="38" spans="1:10" ht="58.5" customHeight="1">
      <c r="A38" s="78"/>
      <c r="B38" s="37" t="s">
        <v>64</v>
      </c>
      <c r="C38" s="32" t="s">
        <v>61</v>
      </c>
      <c r="D38" s="120"/>
      <c r="E38" s="121">
        <v>258</v>
      </c>
      <c r="F38" s="158">
        <v>570.47409</v>
      </c>
      <c r="G38" s="85">
        <v>30.47409</v>
      </c>
      <c r="H38" s="161">
        <f>F38-G38</f>
        <v>540</v>
      </c>
      <c r="I38" s="162">
        <f aca="true" t="shared" si="3" ref="I38:I44">G38/F38*100</f>
        <v>5.34</v>
      </c>
      <c r="J38" s="111"/>
    </row>
    <row r="39" spans="1:10" ht="57.75" customHeight="1">
      <c r="A39" s="78"/>
      <c r="B39" s="37" t="s">
        <v>65</v>
      </c>
      <c r="C39" s="32" t="s">
        <v>60</v>
      </c>
      <c r="D39" s="98"/>
      <c r="E39" s="157">
        <v>384</v>
      </c>
      <c r="F39" s="158">
        <v>568.98002</v>
      </c>
      <c r="G39" s="85">
        <v>28.98002</v>
      </c>
      <c r="H39" s="161">
        <f>F39-G39</f>
        <v>540</v>
      </c>
      <c r="I39" s="162">
        <f t="shared" si="3"/>
        <v>5.09</v>
      </c>
      <c r="J39" s="111"/>
    </row>
    <row r="40" spans="1:10" ht="49.5" customHeight="1">
      <c r="A40" s="78"/>
      <c r="B40" s="37" t="s">
        <v>66</v>
      </c>
      <c r="C40" s="32" t="s">
        <v>58</v>
      </c>
      <c r="D40" s="98"/>
      <c r="E40" s="157">
        <v>411</v>
      </c>
      <c r="F40" s="158">
        <v>593.65066</v>
      </c>
      <c r="G40" s="85">
        <v>33.65066</v>
      </c>
      <c r="H40" s="161">
        <f>F40-G40</f>
        <v>560</v>
      </c>
      <c r="I40" s="162">
        <f t="shared" si="3"/>
        <v>5.67</v>
      </c>
      <c r="J40" s="111"/>
    </row>
    <row r="41" spans="1:10" ht="45.75" customHeight="1">
      <c r="A41" s="78"/>
      <c r="B41" s="37" t="s">
        <v>67</v>
      </c>
      <c r="C41" s="32" t="s">
        <v>59</v>
      </c>
      <c r="D41" s="98"/>
      <c r="E41" s="157">
        <v>488</v>
      </c>
      <c r="F41" s="158">
        <v>677.80073</v>
      </c>
      <c r="G41" s="98">
        <v>35.80073</v>
      </c>
      <c r="H41" s="159">
        <f>F41-G41</f>
        <v>642</v>
      </c>
      <c r="I41" s="160">
        <f t="shared" si="3"/>
        <v>5.28</v>
      </c>
      <c r="J41" s="111"/>
    </row>
    <row r="42" spans="1:10" ht="51.75" customHeight="1">
      <c r="A42" s="78"/>
      <c r="B42" s="37" t="s">
        <v>68</v>
      </c>
      <c r="C42" s="32" t="s">
        <v>62</v>
      </c>
      <c r="D42" s="120"/>
      <c r="E42" s="121">
        <v>1262</v>
      </c>
      <c r="F42" s="233">
        <v>1408.1294</v>
      </c>
      <c r="G42" s="233">
        <f>F42-H42</f>
        <v>498.8714</v>
      </c>
      <c r="H42" s="233">
        <v>909.258</v>
      </c>
      <c r="I42" s="162">
        <f t="shared" si="3"/>
        <v>35.43</v>
      </c>
      <c r="J42" s="111"/>
    </row>
    <row r="43" spans="1:9" ht="62.25" customHeight="1">
      <c r="A43" s="78"/>
      <c r="B43" s="37" t="s">
        <v>68</v>
      </c>
      <c r="C43" s="32" t="s">
        <v>63</v>
      </c>
      <c r="D43" s="120"/>
      <c r="E43" s="121">
        <v>1455</v>
      </c>
      <c r="F43" s="234">
        <v>1664.20946</v>
      </c>
      <c r="G43" s="233">
        <f>F43-H43</f>
        <v>674.20946</v>
      </c>
      <c r="H43" s="235">
        <v>990</v>
      </c>
      <c r="I43" s="162">
        <f t="shared" si="3"/>
        <v>40.51</v>
      </c>
    </row>
    <row r="44" spans="1:9" ht="54" customHeight="1">
      <c r="A44" s="78"/>
      <c r="B44" s="37"/>
      <c r="C44" s="31" t="s">
        <v>20</v>
      </c>
      <c r="D44" s="120"/>
      <c r="E44" s="121">
        <f>SUM(E13:E43)</f>
        <v>26109</v>
      </c>
      <c r="F44" s="121">
        <f>SUM(F13:F43)</f>
        <v>28108.47674</v>
      </c>
      <c r="G44" s="121">
        <f>SUM(G13:G43)</f>
        <v>2547.21874</v>
      </c>
      <c r="H44" s="121">
        <f>SUM(H13:H43)</f>
        <v>25561.258</v>
      </c>
      <c r="I44" s="162">
        <f t="shared" si="3"/>
        <v>9.06</v>
      </c>
    </row>
    <row r="45" spans="1:11" ht="33.75" customHeight="1">
      <c r="A45" s="79"/>
      <c r="B45" s="79"/>
      <c r="C45" s="321" t="s">
        <v>22</v>
      </c>
      <c r="D45" s="322"/>
      <c r="E45" s="322"/>
      <c r="F45" s="322"/>
      <c r="G45" s="322"/>
      <c r="H45" s="322"/>
      <c r="I45" s="323"/>
      <c r="K45" s="111"/>
    </row>
    <row r="46" spans="1:9" ht="97.5" customHeight="1">
      <c r="A46" s="79">
        <v>27</v>
      </c>
      <c r="B46" s="79">
        <v>27</v>
      </c>
      <c r="C46" s="65" t="s">
        <v>16</v>
      </c>
      <c r="D46" s="87" t="s">
        <v>3</v>
      </c>
      <c r="E46" s="13">
        <v>2525</v>
      </c>
      <c r="F46" s="116">
        <f>G46</f>
        <v>2340.4491</v>
      </c>
      <c r="G46" s="115">
        <v>2340.4491</v>
      </c>
      <c r="H46" s="33"/>
      <c r="I46" s="130"/>
    </row>
    <row r="47" spans="1:11" s="2" customFormat="1" ht="111.75" customHeight="1">
      <c r="A47" s="80">
        <v>28</v>
      </c>
      <c r="B47" s="80">
        <v>28</v>
      </c>
      <c r="C47" s="65" t="s">
        <v>15</v>
      </c>
      <c r="D47" s="87" t="s">
        <v>3</v>
      </c>
      <c r="E47" s="13">
        <v>2983</v>
      </c>
      <c r="F47" s="117">
        <f>G47</f>
        <v>3748.09793</v>
      </c>
      <c r="G47" s="169">
        <v>3748.09793</v>
      </c>
      <c r="H47" s="33"/>
      <c r="I47" s="130"/>
      <c r="J47" s="112"/>
      <c r="K47" s="112"/>
    </row>
    <row r="48" spans="1:9" ht="54" customHeight="1">
      <c r="A48" s="79">
        <v>29</v>
      </c>
      <c r="B48" s="79">
        <v>29</v>
      </c>
      <c r="C48" s="13" t="s">
        <v>52</v>
      </c>
      <c r="D48" s="87" t="s">
        <v>3</v>
      </c>
      <c r="E48" s="13">
        <v>2817</v>
      </c>
      <c r="F48" s="151">
        <f>G48+H48+I48</f>
        <v>2932.41066</v>
      </c>
      <c r="G48" s="117">
        <v>1432.41066</v>
      </c>
      <c r="H48" s="11"/>
      <c r="I48" s="135">
        <v>1500</v>
      </c>
    </row>
    <row r="49" spans="1:9" ht="51" customHeight="1">
      <c r="A49" s="79">
        <v>30</v>
      </c>
      <c r="B49" s="79">
        <v>30</v>
      </c>
      <c r="C49" s="13" t="s">
        <v>13</v>
      </c>
      <c r="D49" s="10" t="s">
        <v>3</v>
      </c>
      <c r="E49" s="13">
        <v>382</v>
      </c>
      <c r="F49" s="117">
        <f>G49</f>
        <v>585.05403</v>
      </c>
      <c r="G49" s="117">
        <v>585.05403</v>
      </c>
      <c r="H49" s="11"/>
      <c r="I49" s="131"/>
    </row>
    <row r="50" spans="1:9" ht="41.25" customHeight="1">
      <c r="A50" s="79">
        <v>31</v>
      </c>
      <c r="B50" s="79">
        <v>31</v>
      </c>
      <c r="C50" s="13" t="s">
        <v>53</v>
      </c>
      <c r="D50" s="10" t="s">
        <v>3</v>
      </c>
      <c r="E50" s="13">
        <v>310</v>
      </c>
      <c r="F50" s="117">
        <f>G50</f>
        <v>459.88492</v>
      </c>
      <c r="G50" s="117">
        <v>459.88492</v>
      </c>
      <c r="H50" s="11"/>
      <c r="I50" s="130"/>
    </row>
    <row r="51" spans="1:9" ht="36.75" customHeight="1">
      <c r="A51" s="79">
        <v>32</v>
      </c>
      <c r="B51" s="79">
        <v>32</v>
      </c>
      <c r="C51" s="34" t="s">
        <v>54</v>
      </c>
      <c r="D51" s="88" t="s">
        <v>3</v>
      </c>
      <c r="E51" s="35">
        <v>1224</v>
      </c>
      <c r="F51" s="35">
        <f>G51</f>
        <v>1317.46378</v>
      </c>
      <c r="G51" s="35">
        <v>1317.46378</v>
      </c>
      <c r="H51" s="35"/>
      <c r="I51" s="132"/>
    </row>
    <row r="52" spans="1:9" ht="42.75" customHeight="1">
      <c r="A52" s="79">
        <v>33</v>
      </c>
      <c r="B52" s="170">
        <v>33</v>
      </c>
      <c r="C52" s="171" t="s">
        <v>14</v>
      </c>
      <c r="D52" s="172" t="s">
        <v>3</v>
      </c>
      <c r="E52" s="173">
        <v>1364</v>
      </c>
      <c r="F52" s="173">
        <f>G52</f>
        <v>803.52808</v>
      </c>
      <c r="G52" s="173">
        <v>803.52808</v>
      </c>
      <c r="H52" s="174"/>
      <c r="I52" s="175"/>
    </row>
    <row r="53" spans="1:9" ht="48" customHeight="1">
      <c r="A53" s="81">
        <v>34</v>
      </c>
      <c r="B53" s="81">
        <v>34</v>
      </c>
      <c r="C53" s="55" t="s">
        <v>32</v>
      </c>
      <c r="D53" s="89" t="s">
        <v>3</v>
      </c>
      <c r="E53" s="58">
        <v>757</v>
      </c>
      <c r="F53" s="58">
        <f>G53</f>
        <v>892.42692</v>
      </c>
      <c r="G53" s="58">
        <v>892.42692</v>
      </c>
      <c r="H53" s="56"/>
      <c r="I53" s="134"/>
    </row>
    <row r="54" spans="1:9" ht="64.5" customHeight="1">
      <c r="A54" s="81">
        <v>35</v>
      </c>
      <c r="B54" s="81">
        <v>35</v>
      </c>
      <c r="C54" s="149" t="s">
        <v>57</v>
      </c>
      <c r="D54" s="89" t="s">
        <v>3</v>
      </c>
      <c r="E54" s="58">
        <v>4125</v>
      </c>
      <c r="F54" s="152">
        <v>3681.371</v>
      </c>
      <c r="G54" s="153">
        <v>3681.371</v>
      </c>
      <c r="H54" s="56"/>
      <c r="I54" s="134"/>
    </row>
    <row r="55" spans="1:9" ht="18.75" customHeight="1" thickBot="1">
      <c r="A55" s="82"/>
      <c r="B55" s="82"/>
      <c r="C55" s="51" t="s">
        <v>8</v>
      </c>
      <c r="D55" s="90"/>
      <c r="E55" s="52">
        <f>E44+E46+E47+E48+E49+E50+E51+E52+E53+E54</f>
        <v>42596</v>
      </c>
      <c r="F55" s="52">
        <f>F44+F46+F47+F48+F49+F50+F51+F52+F53+F54</f>
        <v>44869.1631599999</v>
      </c>
      <c r="G55" s="52">
        <f>G44+G46+G47+G48+G49+G50+G51+G52+G53+G54</f>
        <v>17807.90516</v>
      </c>
      <c r="H55" s="52">
        <f>H44+H46+H47+H48+H49+H50+H51+H52+H53+H54</f>
        <v>25561.258</v>
      </c>
      <c r="I55" s="52">
        <f>I46+I47+I48+I49+I50+I51+I52+I53+I54</f>
        <v>1500</v>
      </c>
    </row>
    <row r="57" spans="3:9" ht="13.5" thickBot="1">
      <c r="C57" t="s">
        <v>69</v>
      </c>
      <c r="F57" s="54">
        <f>G57+H57+I57</f>
        <v>49893.954</v>
      </c>
      <c r="G57" s="3">
        <v>22832.696</v>
      </c>
      <c r="H57" s="52">
        <f>H46+H48+H49+H50+H51+H52+H53+H54+H55+H56</f>
        <v>25561.258</v>
      </c>
      <c r="I57" s="52">
        <v>1500</v>
      </c>
    </row>
    <row r="59" ht="12.75">
      <c r="G59">
        <f>G57-G55</f>
        <v>5024.79084</v>
      </c>
    </row>
  </sheetData>
  <mergeCells count="15">
    <mergeCell ref="A4:A8"/>
    <mergeCell ref="F1:I1"/>
    <mergeCell ref="D2:I2"/>
    <mergeCell ref="C3:H3"/>
    <mergeCell ref="B4:B8"/>
    <mergeCell ref="C4:C8"/>
    <mergeCell ref="D4:D8"/>
    <mergeCell ref="E4:E8"/>
    <mergeCell ref="F4:I6"/>
    <mergeCell ref="F7:F8"/>
    <mergeCell ref="H7:I7"/>
    <mergeCell ref="C45:I45"/>
    <mergeCell ref="B10:I10"/>
    <mergeCell ref="B11:I11"/>
    <mergeCell ref="C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25">
      <selection activeCell="A1" sqref="A1:IV16384"/>
    </sheetView>
  </sheetViews>
  <sheetFormatPr defaultColWidth="9.00390625" defaultRowHeight="80.25" customHeight="1"/>
  <cols>
    <col min="1" max="1" width="3.25390625" style="15" customWidth="1"/>
    <col min="2" max="2" width="11.75390625" style="0" customWidth="1"/>
    <col min="3" max="3" width="4.00390625" style="15" customWidth="1"/>
    <col min="4" max="4" width="7.125" style="0" customWidth="1"/>
    <col min="5" max="5" width="10.875" style="0" customWidth="1"/>
    <col min="6" max="6" width="11.25390625" style="0" customWidth="1"/>
    <col min="7" max="7" width="8.625" style="0" customWidth="1"/>
    <col min="8" max="8" width="3.25390625" style="6" customWidth="1"/>
    <col min="9" max="9" width="2.125" style="0" customWidth="1"/>
    <col min="10" max="10" width="17.00390625" style="0" customWidth="1"/>
    <col min="11" max="11" width="3.875" style="0" customWidth="1"/>
    <col min="13" max="13" width="11.75390625" style="0" customWidth="1"/>
    <col min="14" max="14" width="11.625" style="0" customWidth="1"/>
    <col min="15" max="15" width="9.875" style="0" customWidth="1"/>
    <col min="16" max="16" width="4.875" style="125" customWidth="1"/>
    <col min="17" max="17" width="11.00390625" style="110" customWidth="1"/>
    <col min="18" max="18" width="9.125" style="110" customWidth="1"/>
  </cols>
  <sheetData>
    <row r="1" spans="1:8" ht="80.25" customHeight="1">
      <c r="A1" s="72"/>
      <c r="B1" s="1"/>
      <c r="C1" s="327" t="s">
        <v>12</v>
      </c>
      <c r="D1" s="328"/>
      <c r="E1" s="328"/>
      <c r="F1" s="328"/>
      <c r="G1" s="328"/>
      <c r="H1" s="328"/>
    </row>
    <row r="2" spans="1:8" ht="80.25" customHeight="1">
      <c r="A2" s="72"/>
      <c r="B2" s="17"/>
      <c r="C2" s="327" t="s">
        <v>56</v>
      </c>
      <c r="D2" s="328"/>
      <c r="E2" s="328"/>
      <c r="F2" s="328"/>
      <c r="G2" s="328"/>
      <c r="H2" s="328"/>
    </row>
    <row r="3" spans="1:7" ht="80.25" customHeight="1" thickBot="1">
      <c r="A3" s="73"/>
      <c r="B3" s="286"/>
      <c r="C3" s="286"/>
      <c r="D3" s="286"/>
      <c r="E3" s="286"/>
      <c r="F3" s="286"/>
      <c r="G3" s="286"/>
    </row>
    <row r="4" spans="1:8" ht="80.25" customHeight="1">
      <c r="A4" s="287" t="s">
        <v>0</v>
      </c>
      <c r="B4" s="289" t="s">
        <v>7</v>
      </c>
      <c r="C4" s="292" t="s">
        <v>4</v>
      </c>
      <c r="D4" s="294" t="s">
        <v>2</v>
      </c>
      <c r="E4" s="296" t="s">
        <v>10</v>
      </c>
      <c r="F4" s="296"/>
      <c r="G4" s="296"/>
      <c r="H4" s="298"/>
    </row>
    <row r="5" spans="1:8" ht="80.25" customHeight="1">
      <c r="A5" s="288"/>
      <c r="B5" s="290"/>
      <c r="C5" s="293"/>
      <c r="D5" s="295"/>
      <c r="E5" s="299"/>
      <c r="F5" s="299"/>
      <c r="G5" s="299"/>
      <c r="H5" s="301"/>
    </row>
    <row r="6" spans="1:8" ht="80.25" customHeight="1">
      <c r="A6" s="288"/>
      <c r="B6" s="290"/>
      <c r="C6" s="293"/>
      <c r="D6" s="295"/>
      <c r="E6" s="299"/>
      <c r="F6" s="299"/>
      <c r="G6" s="299"/>
      <c r="H6" s="301"/>
    </row>
    <row r="7" spans="1:8" ht="80.25" customHeight="1">
      <c r="A7" s="288"/>
      <c r="B7" s="290"/>
      <c r="C7" s="293"/>
      <c r="D7" s="290"/>
      <c r="E7" s="302" t="s">
        <v>1</v>
      </c>
      <c r="F7" s="91"/>
      <c r="G7" s="299" t="s">
        <v>9</v>
      </c>
      <c r="H7" s="301"/>
    </row>
    <row r="8" spans="1:8" ht="80.25" customHeight="1">
      <c r="A8" s="288"/>
      <c r="B8" s="291"/>
      <c r="C8" s="293"/>
      <c r="D8" s="290"/>
      <c r="E8" s="302"/>
      <c r="F8" s="92" t="s">
        <v>11</v>
      </c>
      <c r="G8" s="93" t="s">
        <v>23</v>
      </c>
      <c r="H8" s="94" t="s">
        <v>24</v>
      </c>
    </row>
    <row r="9" spans="1:8" ht="80.25" customHeight="1" thickBot="1">
      <c r="A9" s="74">
        <v>1</v>
      </c>
      <c r="B9" s="39">
        <v>2</v>
      </c>
      <c r="C9" s="84">
        <v>3</v>
      </c>
      <c r="D9" s="39">
        <v>4</v>
      </c>
      <c r="E9" s="40">
        <v>5</v>
      </c>
      <c r="F9" s="41">
        <v>6</v>
      </c>
      <c r="G9" s="42">
        <v>7</v>
      </c>
      <c r="H9" s="43">
        <v>8</v>
      </c>
    </row>
    <row r="10" spans="1:8" ht="80.25" customHeight="1">
      <c r="A10" s="305" t="s">
        <v>6</v>
      </c>
      <c r="B10" s="306"/>
      <c r="C10" s="306"/>
      <c r="D10" s="306"/>
      <c r="E10" s="306"/>
      <c r="F10" s="306"/>
      <c r="G10" s="307"/>
      <c r="H10" s="308"/>
    </row>
    <row r="11" spans="1:8" ht="80.25" customHeight="1">
      <c r="A11" s="309" t="s">
        <v>5</v>
      </c>
      <c r="B11" s="310"/>
      <c r="C11" s="310"/>
      <c r="D11" s="310"/>
      <c r="E11" s="310"/>
      <c r="F11" s="311"/>
      <c r="G11" s="311"/>
      <c r="H11" s="312"/>
    </row>
    <row r="12" spans="1:8" ht="80.25" customHeight="1">
      <c r="A12" s="75"/>
      <c r="B12" s="324" t="s">
        <v>21</v>
      </c>
      <c r="C12" s="325"/>
      <c r="D12" s="325"/>
      <c r="E12" s="325"/>
      <c r="F12" s="325"/>
      <c r="G12" s="325"/>
      <c r="H12" s="326"/>
    </row>
    <row r="13" spans="1:16" ht="80.25" customHeight="1">
      <c r="A13" s="37" t="s">
        <v>25</v>
      </c>
      <c r="B13" s="18" t="s">
        <v>27</v>
      </c>
      <c r="C13" s="85" t="s">
        <v>3</v>
      </c>
      <c r="D13" s="19">
        <v>1128</v>
      </c>
      <c r="E13" s="20">
        <v>1229.86326</v>
      </c>
      <c r="F13" s="21">
        <v>61.86326</v>
      </c>
      <c r="G13" s="23">
        <f aca="true" t="shared" si="0" ref="G13:G26">E13-F13</f>
        <v>1168</v>
      </c>
      <c r="H13" s="44"/>
      <c r="I13" s="37" t="s">
        <v>25</v>
      </c>
      <c r="J13" s="18" t="s">
        <v>27</v>
      </c>
      <c r="K13" s="85" t="s">
        <v>3</v>
      </c>
      <c r="L13" s="19">
        <v>1128</v>
      </c>
      <c r="M13" s="138">
        <f aca="true" t="shared" si="1" ref="M13:M28">N13+O13</f>
        <v>983.89061</v>
      </c>
      <c r="N13" s="27">
        <v>49.89061</v>
      </c>
      <c r="O13" s="139">
        <v>934</v>
      </c>
      <c r="P13" s="126">
        <f>N13/M13*100</f>
        <v>5.07</v>
      </c>
    </row>
    <row r="14" spans="1:16" ht="80.25" customHeight="1">
      <c r="A14" s="38">
        <v>2</v>
      </c>
      <c r="B14" s="18" t="s">
        <v>28</v>
      </c>
      <c r="C14" s="85" t="s">
        <v>3</v>
      </c>
      <c r="D14" s="19">
        <v>450</v>
      </c>
      <c r="E14" s="21">
        <v>532.31452</v>
      </c>
      <c r="F14" s="21">
        <v>27.31452</v>
      </c>
      <c r="G14" s="23">
        <f t="shared" si="0"/>
        <v>505</v>
      </c>
      <c r="H14" s="44"/>
      <c r="I14" s="38">
        <v>2</v>
      </c>
      <c r="J14" s="18" t="s">
        <v>28</v>
      </c>
      <c r="K14" s="85" t="s">
        <v>3</v>
      </c>
      <c r="L14" s="19">
        <v>450</v>
      </c>
      <c r="M14" s="140">
        <f t="shared" si="1"/>
        <v>425.85161</v>
      </c>
      <c r="N14" s="27">
        <v>21.85161</v>
      </c>
      <c r="O14" s="139">
        <v>404</v>
      </c>
      <c r="P14" s="126">
        <f aca="true" t="shared" si="2" ref="P14:P37">N14/M14*100</f>
        <v>5.13</v>
      </c>
    </row>
    <row r="15" spans="1:16" ht="80.25" customHeight="1">
      <c r="A15" s="38">
        <v>3</v>
      </c>
      <c r="B15" s="18" t="s">
        <v>29</v>
      </c>
      <c r="C15" s="85" t="s">
        <v>3</v>
      </c>
      <c r="D15" s="19">
        <v>622</v>
      </c>
      <c r="E15" s="21">
        <v>929.48128</v>
      </c>
      <c r="F15" s="21">
        <v>46.48128</v>
      </c>
      <c r="G15" s="23">
        <f t="shared" si="0"/>
        <v>883</v>
      </c>
      <c r="H15" s="44"/>
      <c r="I15" s="38">
        <v>3</v>
      </c>
      <c r="J15" s="18" t="s">
        <v>29</v>
      </c>
      <c r="K15" s="85" t="s">
        <v>3</v>
      </c>
      <c r="L15" s="19">
        <v>622</v>
      </c>
      <c r="M15" s="140">
        <f t="shared" si="1"/>
        <v>743.58502</v>
      </c>
      <c r="N15" s="27">
        <v>37.58502</v>
      </c>
      <c r="O15" s="139">
        <v>706</v>
      </c>
      <c r="P15" s="126">
        <f t="shared" si="2"/>
        <v>5.05</v>
      </c>
    </row>
    <row r="16" spans="1:16" ht="80.25" customHeight="1">
      <c r="A16" s="38">
        <v>4</v>
      </c>
      <c r="B16" s="18" t="s">
        <v>30</v>
      </c>
      <c r="C16" s="85" t="s">
        <v>3</v>
      </c>
      <c r="D16" s="19">
        <v>330</v>
      </c>
      <c r="E16" s="21">
        <v>594.3188</v>
      </c>
      <c r="F16" s="21">
        <v>30.3188</v>
      </c>
      <c r="G16" s="23">
        <f t="shared" si="0"/>
        <v>564</v>
      </c>
      <c r="H16" s="44"/>
      <c r="I16" s="38">
        <v>4</v>
      </c>
      <c r="J16" s="18" t="s">
        <v>30</v>
      </c>
      <c r="K16" s="85" t="s">
        <v>3</v>
      </c>
      <c r="L16" s="19">
        <v>330</v>
      </c>
      <c r="M16" s="105">
        <f t="shared" si="1"/>
        <v>475.45504</v>
      </c>
      <c r="N16" s="21">
        <v>24.45504</v>
      </c>
      <c r="O16" s="23">
        <v>451</v>
      </c>
      <c r="P16" s="126">
        <f t="shared" si="2"/>
        <v>5.14</v>
      </c>
    </row>
    <row r="17" spans="1:16" ht="80.25" customHeight="1">
      <c r="A17" s="38">
        <v>5</v>
      </c>
      <c r="B17" s="22" t="s">
        <v>31</v>
      </c>
      <c r="C17" s="85" t="s">
        <v>3</v>
      </c>
      <c r="D17" s="19">
        <v>675</v>
      </c>
      <c r="E17" s="21">
        <v>975.49774</v>
      </c>
      <c r="F17" s="21">
        <v>59.49774</v>
      </c>
      <c r="G17" s="23">
        <f t="shared" si="0"/>
        <v>916</v>
      </c>
      <c r="H17" s="44"/>
      <c r="I17" s="38">
        <v>5</v>
      </c>
      <c r="J17" s="22" t="s">
        <v>31</v>
      </c>
      <c r="K17" s="85" t="s">
        <v>3</v>
      </c>
      <c r="L17" s="19">
        <v>675</v>
      </c>
      <c r="M17" s="105">
        <f t="shared" si="1"/>
        <v>824.29559</v>
      </c>
      <c r="N17" s="21">
        <v>50.29559</v>
      </c>
      <c r="O17" s="23">
        <v>774</v>
      </c>
      <c r="P17" s="127">
        <f t="shared" si="2"/>
        <v>6.1</v>
      </c>
    </row>
    <row r="18" spans="1:16" ht="80.25" customHeight="1">
      <c r="A18" s="38">
        <v>6</v>
      </c>
      <c r="B18" s="22" t="s">
        <v>33</v>
      </c>
      <c r="C18" s="85" t="s">
        <v>3</v>
      </c>
      <c r="D18" s="19">
        <v>954</v>
      </c>
      <c r="E18" s="21">
        <v>1175.78504</v>
      </c>
      <c r="F18" s="21">
        <v>65.78504</v>
      </c>
      <c r="G18" s="23">
        <f t="shared" si="0"/>
        <v>1110</v>
      </c>
      <c r="H18" s="44"/>
      <c r="I18" s="38">
        <v>6</v>
      </c>
      <c r="J18" s="22" t="s">
        <v>33</v>
      </c>
      <c r="K18" s="85" t="s">
        <v>3</v>
      </c>
      <c r="L18" s="19">
        <v>954</v>
      </c>
      <c r="M18" s="21">
        <f t="shared" si="1"/>
        <v>993.53836</v>
      </c>
      <c r="N18" s="21">
        <v>55.53836</v>
      </c>
      <c r="O18" s="23">
        <v>938</v>
      </c>
      <c r="P18" s="126">
        <f t="shared" si="2"/>
        <v>5.59</v>
      </c>
    </row>
    <row r="19" spans="1:16" ht="80.25" customHeight="1">
      <c r="A19" s="38">
        <v>7</v>
      </c>
      <c r="B19" s="22" t="s">
        <v>34</v>
      </c>
      <c r="C19" s="85" t="s">
        <v>3</v>
      </c>
      <c r="D19" s="19">
        <v>1218</v>
      </c>
      <c r="E19" s="21">
        <v>1390.14502</v>
      </c>
      <c r="F19" s="21">
        <v>90.14502</v>
      </c>
      <c r="G19" s="23">
        <f t="shared" si="0"/>
        <v>1300</v>
      </c>
      <c r="H19" s="44"/>
      <c r="I19" s="38">
        <v>7</v>
      </c>
      <c r="J19" s="22" t="s">
        <v>34</v>
      </c>
      <c r="K19" s="85" t="s">
        <v>3</v>
      </c>
      <c r="L19" s="19">
        <v>1218</v>
      </c>
      <c r="M19" s="21">
        <f t="shared" si="1"/>
        <v>1174.67255</v>
      </c>
      <c r="N19" s="21">
        <v>75.67255</v>
      </c>
      <c r="O19" s="23">
        <v>1099</v>
      </c>
      <c r="P19" s="127">
        <f t="shared" si="2"/>
        <v>6.44</v>
      </c>
    </row>
    <row r="20" spans="1:16" ht="80.25" customHeight="1">
      <c r="A20" s="38">
        <v>8</v>
      </c>
      <c r="B20" s="22" t="s">
        <v>35</v>
      </c>
      <c r="C20" s="85" t="s">
        <v>3</v>
      </c>
      <c r="D20" s="19">
        <v>1424</v>
      </c>
      <c r="E20" s="21">
        <v>1986.84034</v>
      </c>
      <c r="F20" s="21">
        <v>109.84034</v>
      </c>
      <c r="G20" s="23">
        <f t="shared" si="0"/>
        <v>1877</v>
      </c>
      <c r="H20" s="44"/>
      <c r="I20" s="38">
        <v>8</v>
      </c>
      <c r="J20" s="22" t="s">
        <v>35</v>
      </c>
      <c r="K20" s="85" t="s">
        <v>3</v>
      </c>
      <c r="L20" s="19">
        <v>1424</v>
      </c>
      <c r="M20" s="21">
        <f t="shared" si="1"/>
        <v>1678.8801</v>
      </c>
      <c r="N20" s="21">
        <v>92.8801</v>
      </c>
      <c r="O20" s="23">
        <v>1586</v>
      </c>
      <c r="P20" s="126">
        <f t="shared" si="2"/>
        <v>5.53</v>
      </c>
    </row>
    <row r="21" spans="1:16" ht="80.25" customHeight="1">
      <c r="A21" s="38">
        <v>9</v>
      </c>
      <c r="B21" s="25" t="s">
        <v>36</v>
      </c>
      <c r="C21" s="85" t="s">
        <v>3</v>
      </c>
      <c r="D21" s="19">
        <v>275</v>
      </c>
      <c r="E21" s="21">
        <v>413.24898</v>
      </c>
      <c r="F21" s="26">
        <v>36.24898</v>
      </c>
      <c r="G21" s="23">
        <f t="shared" si="0"/>
        <v>377</v>
      </c>
      <c r="H21" s="45"/>
      <c r="I21" s="38">
        <v>9</v>
      </c>
      <c r="J21" s="25" t="s">
        <v>36</v>
      </c>
      <c r="K21" s="85" t="s">
        <v>3</v>
      </c>
      <c r="L21" s="19">
        <v>275</v>
      </c>
      <c r="M21" s="21">
        <f t="shared" si="1"/>
        <v>336.79791</v>
      </c>
      <c r="N21" s="26">
        <v>29.79791</v>
      </c>
      <c r="O21" s="23">
        <v>307</v>
      </c>
      <c r="P21" s="126">
        <f t="shared" si="2"/>
        <v>8.85</v>
      </c>
    </row>
    <row r="22" spans="1:16" ht="80.25" customHeight="1">
      <c r="A22" s="76">
        <v>10</v>
      </c>
      <c r="B22" s="25" t="s">
        <v>37</v>
      </c>
      <c r="C22" s="85" t="s">
        <v>3</v>
      </c>
      <c r="D22" s="19">
        <v>366</v>
      </c>
      <c r="E22" s="21">
        <v>427.2308</v>
      </c>
      <c r="F22" s="26">
        <v>37.2308</v>
      </c>
      <c r="G22" s="23">
        <f t="shared" si="0"/>
        <v>390</v>
      </c>
      <c r="H22" s="45"/>
      <c r="I22" s="76">
        <v>10</v>
      </c>
      <c r="J22" s="25" t="s">
        <v>37</v>
      </c>
      <c r="K22" s="85" t="s">
        <v>3</v>
      </c>
      <c r="L22" s="19">
        <v>366</v>
      </c>
      <c r="M22" s="21">
        <f t="shared" si="1"/>
        <v>348.1931</v>
      </c>
      <c r="N22" s="26">
        <v>30.1931</v>
      </c>
      <c r="O22" s="23">
        <v>318</v>
      </c>
      <c r="P22" s="126">
        <f t="shared" si="2"/>
        <v>8.67</v>
      </c>
    </row>
    <row r="23" spans="1:16" ht="80.25" customHeight="1">
      <c r="A23" s="38">
        <v>11</v>
      </c>
      <c r="B23" s="25" t="s">
        <v>38</v>
      </c>
      <c r="C23" s="85" t="s">
        <v>3</v>
      </c>
      <c r="D23" s="19">
        <v>1384</v>
      </c>
      <c r="E23" s="21">
        <v>1603.81234</v>
      </c>
      <c r="F23" s="95">
        <v>103.81234</v>
      </c>
      <c r="G23" s="23">
        <f t="shared" si="0"/>
        <v>1500</v>
      </c>
      <c r="H23" s="45"/>
      <c r="I23" s="38">
        <v>11</v>
      </c>
      <c r="J23" s="25" t="s">
        <v>38</v>
      </c>
      <c r="K23" s="85" t="s">
        <v>3</v>
      </c>
      <c r="L23" s="19">
        <v>1384</v>
      </c>
      <c r="M23" s="21">
        <f t="shared" si="1"/>
        <v>1307.10704</v>
      </c>
      <c r="N23" s="95">
        <v>85.10704</v>
      </c>
      <c r="O23" s="23">
        <v>1222</v>
      </c>
      <c r="P23" s="126">
        <f t="shared" si="2"/>
        <v>6.51</v>
      </c>
    </row>
    <row r="24" spans="1:16" ht="80.25" customHeight="1">
      <c r="A24" s="77">
        <v>12</v>
      </c>
      <c r="B24" s="25" t="s">
        <v>39</v>
      </c>
      <c r="C24" s="85" t="s">
        <v>3</v>
      </c>
      <c r="D24" s="19">
        <v>325</v>
      </c>
      <c r="E24" s="21">
        <v>385.5591</v>
      </c>
      <c r="F24" s="21">
        <v>25.5591</v>
      </c>
      <c r="G24" s="23">
        <f t="shared" si="0"/>
        <v>360</v>
      </c>
      <c r="H24" s="44"/>
      <c r="I24" s="77">
        <v>12</v>
      </c>
      <c r="J24" s="25" t="s">
        <v>39</v>
      </c>
      <c r="K24" s="85" t="s">
        <v>3</v>
      </c>
      <c r="L24" s="19">
        <v>325</v>
      </c>
      <c r="M24" s="21">
        <f t="shared" si="1"/>
        <v>314.23066</v>
      </c>
      <c r="N24" s="21">
        <v>21.23066</v>
      </c>
      <c r="O24" s="23">
        <v>293</v>
      </c>
      <c r="P24" s="126">
        <f t="shared" si="2"/>
        <v>6.76</v>
      </c>
    </row>
    <row r="25" spans="1:16" ht="80.25" customHeight="1">
      <c r="A25" s="77">
        <v>13</v>
      </c>
      <c r="B25" s="25" t="s">
        <v>40</v>
      </c>
      <c r="C25" s="85" t="s">
        <v>3</v>
      </c>
      <c r="D25" s="19">
        <v>1115</v>
      </c>
      <c r="E25" s="21">
        <v>1417.57294</v>
      </c>
      <c r="F25" s="21">
        <v>97.57294</v>
      </c>
      <c r="G25" s="23">
        <f t="shared" si="0"/>
        <v>1320</v>
      </c>
      <c r="H25" s="44"/>
      <c r="I25" s="77">
        <v>13</v>
      </c>
      <c r="J25" s="25" t="s">
        <v>40</v>
      </c>
      <c r="K25" s="85" t="s">
        <v>3</v>
      </c>
      <c r="L25" s="19">
        <v>1115</v>
      </c>
      <c r="M25" s="21">
        <f t="shared" si="1"/>
        <v>1155.32193</v>
      </c>
      <c r="N25" s="21">
        <v>79.32193</v>
      </c>
      <c r="O25" s="23">
        <v>1076</v>
      </c>
      <c r="P25" s="126">
        <f t="shared" si="2"/>
        <v>6.87</v>
      </c>
    </row>
    <row r="26" spans="1:17" ht="80.25" customHeight="1">
      <c r="A26" s="77">
        <v>14</v>
      </c>
      <c r="B26" s="25" t="s">
        <v>41</v>
      </c>
      <c r="C26" s="85" t="s">
        <v>3</v>
      </c>
      <c r="D26" s="19">
        <v>591</v>
      </c>
      <c r="E26" s="21">
        <v>908.2932</v>
      </c>
      <c r="F26" s="21">
        <v>60.2932</v>
      </c>
      <c r="G26" s="23">
        <f t="shared" si="0"/>
        <v>848</v>
      </c>
      <c r="H26" s="44"/>
      <c r="I26" s="77">
        <v>14</v>
      </c>
      <c r="J26" s="25" t="s">
        <v>41</v>
      </c>
      <c r="K26" s="85" t="s">
        <v>3</v>
      </c>
      <c r="L26" s="19">
        <v>591</v>
      </c>
      <c r="M26" s="21">
        <f t="shared" si="1"/>
        <v>740.25895</v>
      </c>
      <c r="N26" s="21">
        <v>49.25895</v>
      </c>
      <c r="O26" s="23">
        <v>691</v>
      </c>
      <c r="P26" s="126">
        <f t="shared" si="2"/>
        <v>6.65</v>
      </c>
      <c r="Q26" s="110">
        <v>2084.63326</v>
      </c>
    </row>
    <row r="27" spans="1:19" ht="80.25" customHeight="1">
      <c r="A27" s="77">
        <v>15</v>
      </c>
      <c r="B27" s="25" t="s">
        <v>42</v>
      </c>
      <c r="C27" s="85" t="s">
        <v>3</v>
      </c>
      <c r="D27" s="19">
        <v>780</v>
      </c>
      <c r="E27" s="27">
        <v>1474.5634</v>
      </c>
      <c r="F27" s="21">
        <v>110.5634</v>
      </c>
      <c r="G27" s="23">
        <f>E27-F27</f>
        <v>1364</v>
      </c>
      <c r="H27" s="44"/>
      <c r="I27" s="77">
        <v>15</v>
      </c>
      <c r="J27" s="25" t="s">
        <v>42</v>
      </c>
      <c r="K27" s="85" t="s">
        <v>3</v>
      </c>
      <c r="L27" s="19">
        <v>780</v>
      </c>
      <c r="M27" s="107">
        <f t="shared" si="1"/>
        <v>1196.59602</v>
      </c>
      <c r="N27" s="108">
        <v>60.59602</v>
      </c>
      <c r="O27" s="109">
        <v>1136</v>
      </c>
      <c r="P27" s="127">
        <f t="shared" si="2"/>
        <v>5.06</v>
      </c>
      <c r="Q27" s="21">
        <v>50.59602</v>
      </c>
      <c r="R27" s="23">
        <v>1146</v>
      </c>
      <c r="S27" s="44">
        <f>Q27/M27*100</f>
        <v>4.22833</v>
      </c>
    </row>
    <row r="28" spans="1:20" ht="80.25" customHeight="1">
      <c r="A28" s="77">
        <v>16</v>
      </c>
      <c r="B28" s="25" t="s">
        <v>43</v>
      </c>
      <c r="C28" s="85" t="s">
        <v>3</v>
      </c>
      <c r="D28" s="19">
        <v>1817</v>
      </c>
      <c r="E28" s="27">
        <v>2582.9374</v>
      </c>
      <c r="F28" s="21">
        <v>211.9374</v>
      </c>
      <c r="G28" s="23">
        <f>E28-F28</f>
        <v>2371</v>
      </c>
      <c r="H28" s="44"/>
      <c r="I28" s="77">
        <v>16</v>
      </c>
      <c r="J28" s="25" t="s">
        <v>43</v>
      </c>
      <c r="K28" s="85" t="s">
        <v>3</v>
      </c>
      <c r="L28" s="19">
        <v>1817</v>
      </c>
      <c r="M28" s="107">
        <f t="shared" si="1"/>
        <v>2084.63326</v>
      </c>
      <c r="N28" s="108">
        <v>104.63326</v>
      </c>
      <c r="O28" s="109">
        <v>1980</v>
      </c>
      <c r="P28" s="127">
        <f t="shared" si="2"/>
        <v>5.02</v>
      </c>
      <c r="Q28" s="21">
        <v>92.63326</v>
      </c>
      <c r="R28" s="23">
        <v>1992</v>
      </c>
      <c r="S28" s="44">
        <f>Q28/P28*100</f>
        <v>1845.28406</v>
      </c>
      <c r="T28" s="44">
        <f>R28/Q28*100</f>
        <v>2150.41552</v>
      </c>
    </row>
    <row r="29" spans="1:16" ht="80.25" customHeight="1">
      <c r="A29" s="77">
        <v>17</v>
      </c>
      <c r="B29" s="25" t="s">
        <v>44</v>
      </c>
      <c r="C29" s="85" t="s">
        <v>3</v>
      </c>
      <c r="D29" s="19">
        <v>575</v>
      </c>
      <c r="E29" s="27">
        <v>785.23336</v>
      </c>
      <c r="F29" s="21">
        <v>60.23336</v>
      </c>
      <c r="G29" s="23">
        <f>E29-F29</f>
        <v>725</v>
      </c>
      <c r="H29" s="44"/>
      <c r="I29" s="77">
        <v>17</v>
      </c>
      <c r="J29" s="145" t="s">
        <v>44</v>
      </c>
      <c r="K29" s="146" t="s">
        <v>3</v>
      </c>
      <c r="L29" s="147">
        <v>575</v>
      </c>
      <c r="M29" s="27">
        <f>N29+O29</f>
        <v>659.59602</v>
      </c>
      <c r="N29" s="27">
        <v>50.59602</v>
      </c>
      <c r="O29" s="139">
        <v>609</v>
      </c>
      <c r="P29" s="148">
        <f t="shared" si="2"/>
        <v>8</v>
      </c>
    </row>
    <row r="30" spans="1:16" ht="80.25" customHeight="1">
      <c r="A30" s="76">
        <v>18</v>
      </c>
      <c r="B30" s="25" t="s">
        <v>45</v>
      </c>
      <c r="C30" s="85" t="s">
        <v>3</v>
      </c>
      <c r="D30" s="19">
        <v>1521</v>
      </c>
      <c r="E30" s="21">
        <v>1477.16766</v>
      </c>
      <c r="F30" s="21">
        <v>106.16766</v>
      </c>
      <c r="G30" s="23">
        <f>E30-F30</f>
        <v>1371</v>
      </c>
      <c r="H30" s="44"/>
      <c r="I30" s="76">
        <v>18</v>
      </c>
      <c r="J30" s="141" t="s">
        <v>45</v>
      </c>
      <c r="K30" s="142" t="s">
        <v>3</v>
      </c>
      <c r="L30" s="136">
        <v>1521</v>
      </c>
      <c r="M30" s="103">
        <f aca="true" t="shared" si="3" ref="M30:M37">N30+O30</f>
        <v>1166.96247</v>
      </c>
      <c r="N30" s="103">
        <v>83.96247</v>
      </c>
      <c r="O30" s="104">
        <v>1083</v>
      </c>
      <c r="P30" s="143">
        <f t="shared" si="2"/>
        <v>7.19</v>
      </c>
    </row>
    <row r="31" spans="1:16" ht="80.25" customHeight="1">
      <c r="A31" s="38">
        <v>19</v>
      </c>
      <c r="B31" s="25" t="s">
        <v>46</v>
      </c>
      <c r="C31" s="85" t="s">
        <v>3</v>
      </c>
      <c r="D31" s="19">
        <v>880</v>
      </c>
      <c r="E31" s="28" t="s">
        <v>18</v>
      </c>
      <c r="F31" s="21">
        <v>40.63652</v>
      </c>
      <c r="G31" s="23">
        <v>737</v>
      </c>
      <c r="H31" s="44"/>
      <c r="I31" s="38">
        <v>19</v>
      </c>
      <c r="J31" s="141" t="s">
        <v>46</v>
      </c>
      <c r="K31" s="142" t="s">
        <v>3</v>
      </c>
      <c r="L31" s="136">
        <v>880</v>
      </c>
      <c r="M31" s="144">
        <f t="shared" si="3"/>
        <v>614.33286</v>
      </c>
      <c r="N31" s="103">
        <v>32.33286</v>
      </c>
      <c r="O31" s="104">
        <v>582</v>
      </c>
      <c r="P31" s="143">
        <f t="shared" si="2"/>
        <v>5.26</v>
      </c>
    </row>
    <row r="32" spans="1:16" ht="80.25" customHeight="1">
      <c r="A32" s="38">
        <v>20</v>
      </c>
      <c r="B32" s="25" t="s">
        <v>47</v>
      </c>
      <c r="C32" s="85" t="s">
        <v>3</v>
      </c>
      <c r="D32" s="19">
        <v>1245</v>
      </c>
      <c r="E32" s="21">
        <v>1199.21394</v>
      </c>
      <c r="F32" s="21">
        <v>91.21394</v>
      </c>
      <c r="G32" s="23">
        <f>E32-F32</f>
        <v>1108</v>
      </c>
      <c r="H32" s="44"/>
      <c r="I32" s="38">
        <v>20</v>
      </c>
      <c r="J32" s="141" t="s">
        <v>47</v>
      </c>
      <c r="K32" s="142" t="s">
        <v>3</v>
      </c>
      <c r="L32" s="136">
        <v>1245</v>
      </c>
      <c r="M32" s="103">
        <f t="shared" si="3"/>
        <v>947.37903</v>
      </c>
      <c r="N32" s="103">
        <v>72.37903</v>
      </c>
      <c r="O32" s="104">
        <v>875</v>
      </c>
      <c r="P32" s="143">
        <f t="shared" si="2"/>
        <v>7.64</v>
      </c>
    </row>
    <row r="33" spans="1:16" ht="80.25" customHeight="1">
      <c r="A33" s="38">
        <v>21</v>
      </c>
      <c r="B33" s="25" t="s">
        <v>48</v>
      </c>
      <c r="C33" s="85" t="s">
        <v>3</v>
      </c>
      <c r="D33" s="19">
        <v>1006</v>
      </c>
      <c r="E33" s="21">
        <v>1223.13136</v>
      </c>
      <c r="F33" s="21">
        <v>90.13136</v>
      </c>
      <c r="G33" s="23">
        <f>E33-F33</f>
        <v>1133</v>
      </c>
      <c r="H33" s="44"/>
      <c r="I33" s="38">
        <v>21</v>
      </c>
      <c r="J33" s="141" t="s">
        <v>48</v>
      </c>
      <c r="K33" s="142" t="s">
        <v>3</v>
      </c>
      <c r="L33" s="136">
        <v>1006</v>
      </c>
      <c r="M33" s="103">
        <f t="shared" si="3"/>
        <v>966.27379</v>
      </c>
      <c r="N33" s="103">
        <v>71.27379</v>
      </c>
      <c r="O33" s="104">
        <v>895</v>
      </c>
      <c r="P33" s="143">
        <f t="shared" si="2"/>
        <v>7.38</v>
      </c>
    </row>
    <row r="34" spans="1:16" ht="80.25" customHeight="1">
      <c r="A34" s="38">
        <v>22</v>
      </c>
      <c r="B34" s="25" t="s">
        <v>49</v>
      </c>
      <c r="C34" s="85" t="s">
        <v>3</v>
      </c>
      <c r="D34" s="19">
        <v>676</v>
      </c>
      <c r="E34" s="21">
        <v>840.08684</v>
      </c>
      <c r="F34" s="21">
        <v>63.08684</v>
      </c>
      <c r="G34" s="23">
        <f>E34-F34</f>
        <v>777</v>
      </c>
      <c r="H34" s="44"/>
      <c r="I34" s="38">
        <v>22</v>
      </c>
      <c r="J34" s="141" t="s">
        <v>49</v>
      </c>
      <c r="K34" s="142" t="s">
        <v>3</v>
      </c>
      <c r="L34" s="136">
        <v>676</v>
      </c>
      <c r="M34" s="103">
        <f t="shared" si="3"/>
        <v>663.66861</v>
      </c>
      <c r="N34" s="103">
        <v>49.66861</v>
      </c>
      <c r="O34" s="104">
        <v>614</v>
      </c>
      <c r="P34" s="143">
        <f t="shared" si="2"/>
        <v>7.48</v>
      </c>
    </row>
    <row r="35" spans="1:16" ht="80.25" customHeight="1">
      <c r="A35" s="38">
        <v>23</v>
      </c>
      <c r="B35" s="29" t="s">
        <v>50</v>
      </c>
      <c r="C35" s="98" t="s">
        <v>3</v>
      </c>
      <c r="D35" s="99">
        <v>1383</v>
      </c>
      <c r="E35" s="24">
        <v>1474.84896</v>
      </c>
      <c r="F35" s="24">
        <v>95.84896</v>
      </c>
      <c r="G35" s="100">
        <f>E35-F35</f>
        <v>1379</v>
      </c>
      <c r="H35" s="44"/>
      <c r="I35" s="38">
        <v>23</v>
      </c>
      <c r="J35" s="29" t="s">
        <v>50</v>
      </c>
      <c r="K35" s="98" t="s">
        <v>3</v>
      </c>
      <c r="L35" s="99">
        <v>1383</v>
      </c>
      <c r="M35" s="24">
        <f t="shared" si="3"/>
        <v>1231.49885</v>
      </c>
      <c r="N35" s="24">
        <v>80.49885</v>
      </c>
      <c r="O35" s="100">
        <v>1151</v>
      </c>
      <c r="P35" s="126">
        <f t="shared" si="2"/>
        <v>6.54</v>
      </c>
    </row>
    <row r="36" spans="1:16" ht="80.25" customHeight="1">
      <c r="A36" s="38">
        <v>24</v>
      </c>
      <c r="B36" s="29" t="s">
        <v>51</v>
      </c>
      <c r="C36" s="98" t="s">
        <v>3</v>
      </c>
      <c r="D36" s="99">
        <v>509</v>
      </c>
      <c r="E36" s="24">
        <v>724.46454</v>
      </c>
      <c r="F36" s="24">
        <v>46.46454</v>
      </c>
      <c r="G36" s="100">
        <f>E36-F36</f>
        <v>678</v>
      </c>
      <c r="H36" s="44"/>
      <c r="I36" s="38">
        <v>24</v>
      </c>
      <c r="J36" s="29" t="s">
        <v>51</v>
      </c>
      <c r="K36" s="98" t="s">
        <v>3</v>
      </c>
      <c r="L36" s="99">
        <v>509</v>
      </c>
      <c r="M36" s="24">
        <f t="shared" si="3"/>
        <v>604.97787</v>
      </c>
      <c r="N36" s="24">
        <v>38.97787</v>
      </c>
      <c r="O36" s="100">
        <v>566</v>
      </c>
      <c r="P36" s="126">
        <f t="shared" si="2"/>
        <v>6.44</v>
      </c>
    </row>
    <row r="37" spans="1:19" ht="80.25" customHeight="1">
      <c r="A37" s="78" t="s">
        <v>26</v>
      </c>
      <c r="B37" s="59" t="s">
        <v>19</v>
      </c>
      <c r="C37" s="86" t="s">
        <v>3</v>
      </c>
      <c r="D37" s="60">
        <v>602</v>
      </c>
      <c r="E37" s="61">
        <v>845.307</v>
      </c>
      <c r="F37" s="61">
        <v>45.049</v>
      </c>
      <c r="G37" s="67">
        <v>800.258</v>
      </c>
      <c r="H37" s="46"/>
      <c r="I37" s="78" t="s">
        <v>26</v>
      </c>
      <c r="J37" s="59" t="s">
        <v>19</v>
      </c>
      <c r="K37" s="86" t="s">
        <v>3</v>
      </c>
      <c r="L37" s="60">
        <v>602</v>
      </c>
      <c r="M37" s="113">
        <f t="shared" si="3"/>
        <v>832.62754</v>
      </c>
      <c r="N37" s="113">
        <v>42.62754</v>
      </c>
      <c r="O37" s="114">
        <v>790</v>
      </c>
      <c r="P37" s="127">
        <f t="shared" si="2"/>
        <v>5.12</v>
      </c>
      <c r="Q37" s="113">
        <v>32.36954</v>
      </c>
      <c r="R37" s="114">
        <v>800.258</v>
      </c>
      <c r="S37" s="106">
        <f>Q37/M37*100</f>
        <v>3.88764</v>
      </c>
    </row>
    <row r="38" spans="1:16" ht="80.25" customHeight="1">
      <c r="A38" s="78"/>
      <c r="B38" s="31" t="s">
        <v>20</v>
      </c>
      <c r="C38" s="68"/>
      <c r="D38" s="30">
        <f>SUM(D13:D37)</f>
        <v>21851</v>
      </c>
      <c r="E38" s="83">
        <v>27374.55434</v>
      </c>
      <c r="F38" s="68">
        <f>SUM(F13:F37)</f>
        <v>1813.29634</v>
      </c>
      <c r="G38" s="68">
        <f>SUM(G13:G37)</f>
        <v>25561.258</v>
      </c>
      <c r="H38" s="30">
        <f>SUM(H13:H37)</f>
        <v>0</v>
      </c>
      <c r="I38" s="78"/>
      <c r="J38" s="31" t="s">
        <v>20</v>
      </c>
      <c r="K38" s="68"/>
      <c r="L38" s="30">
        <f>SUM(L13:L37)</f>
        <v>21851</v>
      </c>
      <c r="M38" s="83">
        <f>N38+O38</f>
        <v>22470.62479</v>
      </c>
      <c r="N38" s="68">
        <f>SUM(N13:N37)</f>
        <v>1390.62479</v>
      </c>
      <c r="O38" s="118">
        <f>SUM(O13:O37)</f>
        <v>21080</v>
      </c>
      <c r="P38" s="128">
        <f>N38/M38*100</f>
        <v>6.19</v>
      </c>
    </row>
    <row r="39" spans="1:16" ht="80.25" customHeight="1">
      <c r="A39" s="78"/>
      <c r="B39" s="102"/>
      <c r="C39" s="120"/>
      <c r="D39" s="121"/>
      <c r="E39" s="122"/>
      <c r="F39" s="120"/>
      <c r="G39" s="120"/>
      <c r="H39" s="121"/>
      <c r="I39" s="78"/>
      <c r="J39" s="102"/>
      <c r="K39" s="120"/>
      <c r="L39" s="121"/>
      <c r="M39" s="122"/>
      <c r="N39" s="120"/>
      <c r="O39" s="123">
        <v>2410.9055</v>
      </c>
      <c r="P39" s="129"/>
    </row>
    <row r="40" spans="1:17" ht="80.25" customHeight="1">
      <c r="A40" s="78"/>
      <c r="B40" s="102"/>
      <c r="C40" s="120"/>
      <c r="D40" s="121"/>
      <c r="E40" s="122"/>
      <c r="F40" s="120"/>
      <c r="G40" s="120"/>
      <c r="H40" s="121"/>
      <c r="I40" s="78"/>
      <c r="J40" s="102"/>
      <c r="K40" s="120"/>
      <c r="L40" s="121"/>
      <c r="M40" s="122"/>
      <c r="N40" s="120"/>
      <c r="O40" s="123">
        <f>SUM(O38:O39)</f>
        <v>23490.9055</v>
      </c>
      <c r="P40" s="129"/>
      <c r="Q40" s="124">
        <f>G38-O40</f>
        <v>2070.3525</v>
      </c>
    </row>
    <row r="41" spans="1:17" ht="80.25" customHeight="1">
      <c r="A41" s="78"/>
      <c r="B41" s="102"/>
      <c r="C41" s="120"/>
      <c r="D41" s="121"/>
      <c r="E41" s="122"/>
      <c r="F41" s="120"/>
      <c r="G41" s="120"/>
      <c r="H41" s="121"/>
      <c r="I41" s="78"/>
      <c r="J41" s="102"/>
      <c r="K41" s="120"/>
      <c r="L41" s="121"/>
      <c r="M41" s="122"/>
      <c r="N41" s="120"/>
      <c r="O41" s="123">
        <v>2070.352</v>
      </c>
      <c r="P41" s="129"/>
      <c r="Q41" s="124"/>
    </row>
    <row r="42" spans="1:17" ht="80.25" customHeight="1">
      <c r="A42" s="78"/>
      <c r="B42" s="102"/>
      <c r="C42" s="120"/>
      <c r="D42" s="121"/>
      <c r="E42" s="122"/>
      <c r="F42" s="120"/>
      <c r="G42" s="120"/>
      <c r="H42" s="121"/>
      <c r="I42" s="78"/>
      <c r="J42" s="102"/>
      <c r="K42" s="120"/>
      <c r="L42" s="121"/>
      <c r="M42" s="122"/>
      <c r="N42" s="120"/>
      <c r="O42" s="123">
        <f>SUM(O40:O41)</f>
        <v>25561.2575</v>
      </c>
      <c r="P42" s="129"/>
      <c r="Q42" s="124"/>
    </row>
    <row r="43" spans="1:18" ht="80.25" customHeight="1">
      <c r="A43" s="79"/>
      <c r="B43" s="321" t="s">
        <v>22</v>
      </c>
      <c r="C43" s="322"/>
      <c r="D43" s="322"/>
      <c r="E43" s="322"/>
      <c r="F43" s="322"/>
      <c r="G43" s="322"/>
      <c r="H43" s="323"/>
      <c r="I43" s="79"/>
      <c r="J43" s="321" t="s">
        <v>22</v>
      </c>
      <c r="K43" s="322"/>
      <c r="L43" s="322"/>
      <c r="M43" s="322"/>
      <c r="N43" s="322"/>
      <c r="O43" s="322"/>
      <c r="P43" s="323"/>
      <c r="R43" s="111">
        <f>G38-O38</f>
        <v>4481.258</v>
      </c>
    </row>
    <row r="44" spans="1:16" ht="80.25" customHeight="1">
      <c r="A44" s="79">
        <v>26</v>
      </c>
      <c r="B44" s="32" t="s">
        <v>17</v>
      </c>
      <c r="C44" s="87" t="s">
        <v>3</v>
      </c>
      <c r="D44" s="13">
        <v>1785</v>
      </c>
      <c r="E44" s="16">
        <f>F44</f>
        <v>2460.108</v>
      </c>
      <c r="F44" s="66">
        <v>2460.108</v>
      </c>
      <c r="G44" s="33"/>
      <c r="H44" s="47"/>
      <c r="I44" s="79">
        <v>26</v>
      </c>
      <c r="J44" s="32" t="s">
        <v>17</v>
      </c>
      <c r="K44" s="87" t="s">
        <v>3</v>
      </c>
      <c r="L44" s="13">
        <v>1785</v>
      </c>
      <c r="M44" s="116">
        <f>N44</f>
        <v>2410.9055</v>
      </c>
      <c r="N44" s="119">
        <v>2410.9055</v>
      </c>
      <c r="O44" s="33"/>
      <c r="P44" s="130"/>
    </row>
    <row r="45" spans="1:16" ht="80.25" customHeight="1">
      <c r="A45" s="79">
        <v>27</v>
      </c>
      <c r="B45" s="65" t="s">
        <v>16</v>
      </c>
      <c r="C45" s="87" t="s">
        <v>3</v>
      </c>
      <c r="D45" s="13">
        <v>2467</v>
      </c>
      <c r="E45" s="11">
        <v>2786.2</v>
      </c>
      <c r="F45" s="33">
        <v>2786.2</v>
      </c>
      <c r="G45" s="33"/>
      <c r="H45" s="47"/>
      <c r="I45" s="79">
        <v>27</v>
      </c>
      <c r="J45" s="65" t="s">
        <v>16</v>
      </c>
      <c r="K45" s="87" t="s">
        <v>3</v>
      </c>
      <c r="L45" s="13">
        <v>2467</v>
      </c>
      <c r="M45" s="116">
        <f>N45</f>
        <v>2340.4491</v>
      </c>
      <c r="N45" s="115">
        <v>2340.4491</v>
      </c>
      <c r="O45" s="33"/>
      <c r="P45" s="130"/>
    </row>
    <row r="46" spans="1:18" s="2" customFormat="1" ht="80.25" customHeight="1">
      <c r="A46" s="80">
        <v>28</v>
      </c>
      <c r="B46" s="65" t="s">
        <v>15</v>
      </c>
      <c r="C46" s="87" t="s">
        <v>3</v>
      </c>
      <c r="D46" s="13">
        <v>2915</v>
      </c>
      <c r="E46" s="11">
        <v>4187.8</v>
      </c>
      <c r="F46" s="33">
        <v>4187.8</v>
      </c>
      <c r="G46" s="33"/>
      <c r="H46" s="47"/>
      <c r="I46" s="80">
        <v>28</v>
      </c>
      <c r="J46" s="65" t="s">
        <v>15</v>
      </c>
      <c r="K46" s="87" t="s">
        <v>3</v>
      </c>
      <c r="L46" s="13">
        <v>2915</v>
      </c>
      <c r="M46" s="11">
        <v>4187.8</v>
      </c>
      <c r="N46" s="33">
        <v>4187.8</v>
      </c>
      <c r="O46" s="33"/>
      <c r="P46" s="130"/>
      <c r="Q46" s="112"/>
      <c r="R46" s="112"/>
    </row>
    <row r="47" spans="1:16" ht="80.25" customHeight="1">
      <c r="A47" s="79">
        <v>29</v>
      </c>
      <c r="B47" s="13" t="s">
        <v>52</v>
      </c>
      <c r="C47" s="87" t="s">
        <v>3</v>
      </c>
      <c r="D47" s="13">
        <v>2600</v>
      </c>
      <c r="E47" s="11">
        <f>F47+H47</f>
        <v>3882.5</v>
      </c>
      <c r="F47" s="11">
        <v>2382.5</v>
      </c>
      <c r="G47" s="11"/>
      <c r="H47" s="47">
        <v>1500</v>
      </c>
      <c r="I47" s="79">
        <v>29</v>
      </c>
      <c r="J47" s="13" t="s">
        <v>52</v>
      </c>
      <c r="K47" s="87" t="s">
        <v>3</v>
      </c>
      <c r="L47" s="13">
        <v>2600</v>
      </c>
      <c r="M47" s="11">
        <f>N47+P47</f>
        <v>3882.5</v>
      </c>
      <c r="N47" s="11">
        <v>2382.5</v>
      </c>
      <c r="O47" s="11"/>
      <c r="P47" s="135">
        <v>1500</v>
      </c>
    </row>
    <row r="48" spans="1:16" ht="80.25" customHeight="1">
      <c r="A48" s="79">
        <v>30</v>
      </c>
      <c r="B48" s="13" t="s">
        <v>13</v>
      </c>
      <c r="C48" s="10" t="s">
        <v>3</v>
      </c>
      <c r="D48" s="13">
        <v>397</v>
      </c>
      <c r="E48" s="11">
        <v>579.7</v>
      </c>
      <c r="F48" s="11">
        <v>579.7</v>
      </c>
      <c r="G48" s="11"/>
      <c r="H48" s="48"/>
      <c r="I48" s="79">
        <v>30</v>
      </c>
      <c r="J48" s="13" t="s">
        <v>13</v>
      </c>
      <c r="K48" s="10" t="s">
        <v>3</v>
      </c>
      <c r="L48" s="13">
        <v>397</v>
      </c>
      <c r="M48" s="117">
        <f>N48</f>
        <v>585.05403</v>
      </c>
      <c r="N48" s="117">
        <v>585.05403</v>
      </c>
      <c r="O48" s="11"/>
      <c r="P48" s="131"/>
    </row>
    <row r="49" spans="1:16" ht="80.25" customHeight="1">
      <c r="A49" s="79">
        <v>31</v>
      </c>
      <c r="B49" s="13" t="s">
        <v>53</v>
      </c>
      <c r="C49" s="10" t="s">
        <v>3</v>
      </c>
      <c r="D49" s="13">
        <v>287</v>
      </c>
      <c r="E49" s="11">
        <v>750</v>
      </c>
      <c r="F49" s="11">
        <v>750</v>
      </c>
      <c r="G49" s="11"/>
      <c r="H49" s="47"/>
      <c r="I49" s="79">
        <v>31</v>
      </c>
      <c r="J49" s="13" t="s">
        <v>53</v>
      </c>
      <c r="K49" s="10" t="s">
        <v>3</v>
      </c>
      <c r="L49" s="13">
        <v>287</v>
      </c>
      <c r="M49" s="11">
        <f>N49</f>
        <v>459.9</v>
      </c>
      <c r="N49" s="117">
        <v>459.88492</v>
      </c>
      <c r="O49" s="11"/>
      <c r="P49" s="130"/>
    </row>
    <row r="50" spans="1:16" ht="80.25" customHeight="1">
      <c r="A50" s="79">
        <v>32</v>
      </c>
      <c r="B50" s="34" t="s">
        <v>54</v>
      </c>
      <c r="C50" s="88" t="s">
        <v>3</v>
      </c>
      <c r="D50" s="35">
        <v>1224</v>
      </c>
      <c r="E50" s="35">
        <v>1567.8</v>
      </c>
      <c r="F50" s="35">
        <v>1567.8</v>
      </c>
      <c r="G50" s="35"/>
      <c r="H50" s="49"/>
      <c r="I50" s="79">
        <v>32</v>
      </c>
      <c r="J50" s="34" t="s">
        <v>54</v>
      </c>
      <c r="K50" s="88" t="s">
        <v>3</v>
      </c>
      <c r="L50" s="35">
        <v>1224</v>
      </c>
      <c r="M50" s="35">
        <v>1567.8</v>
      </c>
      <c r="N50" s="35">
        <v>1567.8</v>
      </c>
      <c r="O50" s="35"/>
      <c r="P50" s="132"/>
    </row>
    <row r="51" spans="1:16" ht="80.25" customHeight="1">
      <c r="A51" s="79">
        <v>33</v>
      </c>
      <c r="B51" s="36" t="s">
        <v>14</v>
      </c>
      <c r="C51" s="89" t="s">
        <v>3</v>
      </c>
      <c r="D51" s="14">
        <v>1364</v>
      </c>
      <c r="E51" s="14">
        <v>1331.9</v>
      </c>
      <c r="F51" s="14">
        <v>1331.9</v>
      </c>
      <c r="G51" s="12"/>
      <c r="H51" s="50"/>
      <c r="I51" s="79">
        <v>33</v>
      </c>
      <c r="J51" s="36" t="s">
        <v>14</v>
      </c>
      <c r="K51" s="89" t="s">
        <v>3</v>
      </c>
      <c r="L51" s="14">
        <v>1364</v>
      </c>
      <c r="M51" s="14">
        <v>1331.9</v>
      </c>
      <c r="N51" s="14">
        <v>1331.9</v>
      </c>
      <c r="O51" s="12"/>
      <c r="P51" s="133"/>
    </row>
    <row r="52" spans="1:16" ht="80.25" customHeight="1">
      <c r="A52" s="81">
        <v>34</v>
      </c>
      <c r="B52" s="55" t="s">
        <v>32</v>
      </c>
      <c r="C52" s="89" t="s">
        <v>3</v>
      </c>
      <c r="D52" s="58">
        <v>750</v>
      </c>
      <c r="E52" s="58">
        <v>1000</v>
      </c>
      <c r="F52" s="58">
        <v>1000</v>
      </c>
      <c r="G52" s="56"/>
      <c r="H52" s="57"/>
      <c r="I52" s="81">
        <v>34</v>
      </c>
      <c r="J52" s="55" t="s">
        <v>32</v>
      </c>
      <c r="K52" s="89" t="s">
        <v>3</v>
      </c>
      <c r="L52" s="58">
        <v>750</v>
      </c>
      <c r="M52" s="58">
        <v>1000</v>
      </c>
      <c r="N52" s="58">
        <v>1000</v>
      </c>
      <c r="O52" s="56"/>
      <c r="P52" s="134"/>
    </row>
    <row r="53" spans="1:16" ht="80.25" customHeight="1">
      <c r="A53" s="81">
        <v>35</v>
      </c>
      <c r="B53" s="55" t="s">
        <v>55</v>
      </c>
      <c r="C53" s="89" t="s">
        <v>3</v>
      </c>
      <c r="D53" s="58">
        <v>4125</v>
      </c>
      <c r="E53" s="56">
        <v>3973.392</v>
      </c>
      <c r="F53" s="58">
        <v>3973.392</v>
      </c>
      <c r="G53" s="56"/>
      <c r="H53" s="57"/>
      <c r="I53" s="81">
        <v>35</v>
      </c>
      <c r="J53" s="55" t="s">
        <v>55</v>
      </c>
      <c r="K53" s="89" t="s">
        <v>3</v>
      </c>
      <c r="L53" s="58">
        <v>4125</v>
      </c>
      <c r="M53" s="56">
        <v>3973.392</v>
      </c>
      <c r="N53" s="58">
        <v>3973.392</v>
      </c>
      <c r="O53" s="56"/>
      <c r="P53" s="134"/>
    </row>
    <row r="54" spans="1:16" ht="80.25" customHeight="1" thickBot="1">
      <c r="A54" s="82"/>
      <c r="B54" s="51" t="s">
        <v>8</v>
      </c>
      <c r="C54" s="90"/>
      <c r="D54" s="52">
        <f>D38+D44+D45+D46+D47+D48+D49+D50+D51+D52+D53</f>
        <v>39765</v>
      </c>
      <c r="E54" s="53">
        <f>E38+E44+E45+E46+E47+E48+E49+E50+E51+E52+E53</f>
        <v>49893.954</v>
      </c>
      <c r="F54" s="53">
        <f>F38+F44+F45+F46+F47+F48+F49+F50+F51+F52+F53</f>
        <v>22832.696</v>
      </c>
      <c r="G54" s="53">
        <f>G38+G44+G45+G46+G47+G48+G49+G50+G51+G52+G53</f>
        <v>25561.258</v>
      </c>
      <c r="H54" s="69">
        <f>H38+H44+H45+H46+H47+H48+H49+H50+H51+H52+H53</f>
        <v>1500</v>
      </c>
      <c r="I54" s="82"/>
      <c r="J54" s="51" t="s">
        <v>8</v>
      </c>
      <c r="K54" s="90"/>
      <c r="L54" s="52">
        <f>L38+L44+L45+L46+L47+L48+L49+L50+L51+L52+L53</f>
        <v>39765</v>
      </c>
      <c r="M54" s="53">
        <f>M38+M44+M45+M46+M47+M48+M49+M50+M51+M52+M53</f>
        <v>44210.325</v>
      </c>
      <c r="N54" s="53">
        <f>N38+N44+N45+N46+N47+N48+N49+N50+N51+N52+N53</f>
        <v>21630.31</v>
      </c>
      <c r="O54" s="53">
        <f>O38+O44+O45+O46+O47+O48+O49+O50+O51+O52+O53</f>
        <v>21080</v>
      </c>
      <c r="P54" s="137">
        <v>1500</v>
      </c>
    </row>
    <row r="55" spans="5:8" ht="80.25" customHeight="1">
      <c r="E55" s="70"/>
      <c r="F55" s="70"/>
      <c r="G55" s="70"/>
      <c r="H55" s="70"/>
    </row>
    <row r="56" spans="5:13" ht="80.25" customHeight="1">
      <c r="E56" s="4"/>
      <c r="F56" s="4"/>
      <c r="G56" s="4"/>
      <c r="H56" s="7"/>
      <c r="M56" s="9"/>
    </row>
    <row r="57" spans="5:8" ht="80.25" customHeight="1">
      <c r="E57" s="5"/>
      <c r="F57" s="54"/>
      <c r="G57" s="3"/>
      <c r="H57" s="8"/>
    </row>
    <row r="59" spans="5:8" ht="80.25" customHeight="1">
      <c r="E59" s="9"/>
      <c r="F59" s="62"/>
      <c r="G59" s="63"/>
      <c r="H59" s="64"/>
    </row>
    <row r="60" ht="80.25" customHeight="1">
      <c r="F60" s="9"/>
    </row>
    <row r="61" spans="5:6" ht="80.25" customHeight="1">
      <c r="E61" s="9"/>
      <c r="F61" s="9"/>
    </row>
    <row r="63" ht="80.25" customHeight="1">
      <c r="F63" s="9"/>
    </row>
  </sheetData>
  <mergeCells count="15">
    <mergeCell ref="J43:P43"/>
    <mergeCell ref="A10:H10"/>
    <mergeCell ref="A11:H11"/>
    <mergeCell ref="B12:H12"/>
    <mergeCell ref="B43:H43"/>
    <mergeCell ref="C1:H1"/>
    <mergeCell ref="C2:H2"/>
    <mergeCell ref="B3:G3"/>
    <mergeCell ref="A4:A8"/>
    <mergeCell ref="B4:B8"/>
    <mergeCell ref="C4:C8"/>
    <mergeCell ref="D4:D8"/>
    <mergeCell ref="E4:H6"/>
    <mergeCell ref="E7:E8"/>
    <mergeCell ref="G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">
      <selection activeCell="A1" sqref="A1:IV16384"/>
    </sheetView>
  </sheetViews>
  <sheetFormatPr defaultColWidth="9.00390625" defaultRowHeight="12.75"/>
  <cols>
    <col min="1" max="1" width="3.25390625" style="15" customWidth="1"/>
    <col min="2" max="2" width="30.00390625" style="0" customWidth="1"/>
    <col min="3" max="3" width="7.75390625" style="15" customWidth="1"/>
    <col min="4" max="4" width="7.125" style="0" customWidth="1"/>
    <col min="5" max="5" width="10.875" style="0" customWidth="1"/>
    <col min="6" max="6" width="11.25390625" style="0" customWidth="1"/>
    <col min="7" max="7" width="8.625" style="0" customWidth="1"/>
    <col min="8" max="8" width="8.00390625" style="6" customWidth="1"/>
    <col min="9" max="9" width="12.375" style="0" customWidth="1"/>
    <col min="10" max="10" width="9.625" style="0" bestFit="1" customWidth="1"/>
  </cols>
  <sheetData>
    <row r="1" spans="1:8" ht="18.75">
      <c r="A1" s="72"/>
      <c r="B1" s="1"/>
      <c r="C1" s="327" t="s">
        <v>12</v>
      </c>
      <c r="D1" s="328"/>
      <c r="E1" s="328"/>
      <c r="F1" s="328"/>
      <c r="G1" s="328"/>
      <c r="H1" s="328"/>
    </row>
    <row r="2" spans="1:8" ht="159.75" customHeight="1">
      <c r="A2" s="72"/>
      <c r="B2" s="17"/>
      <c r="C2" s="327" t="s">
        <v>56</v>
      </c>
      <c r="D2" s="328"/>
      <c r="E2" s="328"/>
      <c r="F2" s="328"/>
      <c r="G2" s="328"/>
      <c r="H2" s="328"/>
    </row>
    <row r="3" spans="1:7" ht="19.5" thickBot="1">
      <c r="A3" s="73"/>
      <c r="B3" s="286"/>
      <c r="C3" s="286"/>
      <c r="D3" s="286"/>
      <c r="E3" s="286"/>
      <c r="F3" s="286"/>
      <c r="G3" s="286"/>
    </row>
    <row r="4" spans="1:8" ht="12.75">
      <c r="A4" s="287" t="s">
        <v>0</v>
      </c>
      <c r="B4" s="289" t="s">
        <v>7</v>
      </c>
      <c r="C4" s="292" t="s">
        <v>4</v>
      </c>
      <c r="D4" s="294" t="s">
        <v>2</v>
      </c>
      <c r="E4" s="296" t="s">
        <v>10</v>
      </c>
      <c r="F4" s="296"/>
      <c r="G4" s="296"/>
      <c r="H4" s="298"/>
    </row>
    <row r="5" spans="1:8" ht="12.75">
      <c r="A5" s="288"/>
      <c r="B5" s="290"/>
      <c r="C5" s="293"/>
      <c r="D5" s="295"/>
      <c r="E5" s="299"/>
      <c r="F5" s="299"/>
      <c r="G5" s="299"/>
      <c r="H5" s="301"/>
    </row>
    <row r="6" spans="1:8" ht="12.75">
      <c r="A6" s="288"/>
      <c r="B6" s="290"/>
      <c r="C6" s="293"/>
      <c r="D6" s="295"/>
      <c r="E6" s="299"/>
      <c r="F6" s="299"/>
      <c r="G6" s="299"/>
      <c r="H6" s="301"/>
    </row>
    <row r="7" spans="1:8" ht="12.75">
      <c r="A7" s="288"/>
      <c r="B7" s="290"/>
      <c r="C7" s="293"/>
      <c r="D7" s="290"/>
      <c r="E7" s="302" t="s">
        <v>1</v>
      </c>
      <c r="F7" s="91"/>
      <c r="G7" s="299" t="s">
        <v>9</v>
      </c>
      <c r="H7" s="301"/>
    </row>
    <row r="8" spans="1:8" ht="60">
      <c r="A8" s="288"/>
      <c r="B8" s="291"/>
      <c r="C8" s="293"/>
      <c r="D8" s="290"/>
      <c r="E8" s="302"/>
      <c r="F8" s="92" t="s">
        <v>11</v>
      </c>
      <c r="G8" s="93" t="s">
        <v>23</v>
      </c>
      <c r="H8" s="94" t="s">
        <v>24</v>
      </c>
    </row>
    <row r="9" spans="1:8" ht="13.5" thickBot="1">
      <c r="A9" s="74">
        <v>1</v>
      </c>
      <c r="B9" s="39">
        <v>2</v>
      </c>
      <c r="C9" s="84">
        <v>3</v>
      </c>
      <c r="D9" s="39">
        <v>4</v>
      </c>
      <c r="E9" s="40">
        <v>5</v>
      </c>
      <c r="F9" s="41">
        <v>6</v>
      </c>
      <c r="G9" s="42">
        <v>7</v>
      </c>
      <c r="H9" s="43">
        <v>8</v>
      </c>
    </row>
    <row r="10" spans="1:8" ht="18.75">
      <c r="A10" s="305" t="s">
        <v>6</v>
      </c>
      <c r="B10" s="306"/>
      <c r="C10" s="306"/>
      <c r="D10" s="306"/>
      <c r="E10" s="306"/>
      <c r="F10" s="306"/>
      <c r="G10" s="307"/>
      <c r="H10" s="308"/>
    </row>
    <row r="11" spans="1:8" ht="15.75">
      <c r="A11" s="309" t="s">
        <v>5</v>
      </c>
      <c r="B11" s="310"/>
      <c r="C11" s="310"/>
      <c r="D11" s="310"/>
      <c r="E11" s="310"/>
      <c r="F11" s="311"/>
      <c r="G11" s="311"/>
      <c r="H11" s="312"/>
    </row>
    <row r="12" spans="1:8" ht="30.75" customHeight="1">
      <c r="A12" s="75"/>
      <c r="B12" s="324" t="s">
        <v>21</v>
      </c>
      <c r="C12" s="325"/>
      <c r="D12" s="325"/>
      <c r="E12" s="325"/>
      <c r="F12" s="325"/>
      <c r="G12" s="325"/>
      <c r="H12" s="326"/>
    </row>
    <row r="13" spans="1:8" ht="27" customHeight="1">
      <c r="A13" s="37" t="s">
        <v>25</v>
      </c>
      <c r="B13" s="18" t="s">
        <v>27</v>
      </c>
      <c r="C13" s="85" t="s">
        <v>3</v>
      </c>
      <c r="D13" s="19">
        <v>1128</v>
      </c>
      <c r="E13" s="20">
        <v>1229.86326</v>
      </c>
      <c r="F13" s="21">
        <v>61.86326</v>
      </c>
      <c r="G13" s="23">
        <f aca="true" t="shared" si="0" ref="G13:G20">E13-F13</f>
        <v>1168</v>
      </c>
      <c r="H13" s="44"/>
    </row>
    <row r="14" spans="1:8" ht="24">
      <c r="A14" s="38">
        <v>2</v>
      </c>
      <c r="B14" s="18" t="s">
        <v>28</v>
      </c>
      <c r="C14" s="85" t="s">
        <v>3</v>
      </c>
      <c r="D14" s="19">
        <v>450</v>
      </c>
      <c r="E14" s="21">
        <v>532.31452</v>
      </c>
      <c r="F14" s="21">
        <v>27.31452</v>
      </c>
      <c r="G14" s="23">
        <f t="shared" si="0"/>
        <v>505</v>
      </c>
      <c r="H14" s="44"/>
    </row>
    <row r="15" spans="1:8" ht="24">
      <c r="A15" s="38">
        <v>3</v>
      </c>
      <c r="B15" s="18" t="s">
        <v>29</v>
      </c>
      <c r="C15" s="85" t="s">
        <v>3</v>
      </c>
      <c r="D15" s="19">
        <v>622</v>
      </c>
      <c r="E15" s="21">
        <v>929.48128</v>
      </c>
      <c r="F15" s="21">
        <v>46.48128</v>
      </c>
      <c r="G15" s="23">
        <f t="shared" si="0"/>
        <v>883</v>
      </c>
      <c r="H15" s="44"/>
    </row>
    <row r="16" spans="1:8" ht="30" customHeight="1">
      <c r="A16" s="38">
        <v>4</v>
      </c>
      <c r="B16" s="18" t="s">
        <v>30</v>
      </c>
      <c r="C16" s="85" t="s">
        <v>3</v>
      </c>
      <c r="D16" s="19">
        <v>330</v>
      </c>
      <c r="E16" s="21">
        <v>594.3188</v>
      </c>
      <c r="F16" s="21">
        <v>30.3188</v>
      </c>
      <c r="G16" s="23">
        <f t="shared" si="0"/>
        <v>564</v>
      </c>
      <c r="H16" s="44"/>
    </row>
    <row r="17" spans="1:8" ht="30" customHeight="1">
      <c r="A17" s="38">
        <v>5</v>
      </c>
      <c r="B17" s="22" t="s">
        <v>31</v>
      </c>
      <c r="C17" s="85" t="s">
        <v>3</v>
      </c>
      <c r="D17" s="19">
        <v>675</v>
      </c>
      <c r="E17" s="21">
        <v>975.49774</v>
      </c>
      <c r="F17" s="21">
        <v>59.49774</v>
      </c>
      <c r="G17" s="23">
        <f t="shared" si="0"/>
        <v>916</v>
      </c>
      <c r="H17" s="44"/>
    </row>
    <row r="18" spans="1:8" ht="36.75" customHeight="1">
      <c r="A18" s="38">
        <v>6</v>
      </c>
      <c r="B18" s="22" t="s">
        <v>33</v>
      </c>
      <c r="C18" s="85" t="s">
        <v>3</v>
      </c>
      <c r="D18" s="19">
        <v>954</v>
      </c>
      <c r="E18" s="21">
        <v>1175.78504</v>
      </c>
      <c r="F18" s="21">
        <v>65.78504</v>
      </c>
      <c r="G18" s="23">
        <f t="shared" si="0"/>
        <v>1110</v>
      </c>
      <c r="H18" s="44"/>
    </row>
    <row r="19" spans="1:8" ht="30" customHeight="1">
      <c r="A19" s="38">
        <v>7</v>
      </c>
      <c r="B19" s="22" t="s">
        <v>34</v>
      </c>
      <c r="C19" s="85" t="s">
        <v>3</v>
      </c>
      <c r="D19" s="19">
        <v>1218</v>
      </c>
      <c r="E19" s="21">
        <v>1390.14502</v>
      </c>
      <c r="F19" s="21">
        <v>90.14502</v>
      </c>
      <c r="G19" s="23">
        <f t="shared" si="0"/>
        <v>1300</v>
      </c>
      <c r="H19" s="44"/>
    </row>
    <row r="20" spans="1:8" ht="30" customHeight="1">
      <c r="A20" s="38">
        <v>8</v>
      </c>
      <c r="B20" s="22" t="s">
        <v>35</v>
      </c>
      <c r="C20" s="85" t="s">
        <v>3</v>
      </c>
      <c r="D20" s="19">
        <v>1424</v>
      </c>
      <c r="E20" s="21">
        <v>1986.84034</v>
      </c>
      <c r="F20" s="21">
        <v>109.84034</v>
      </c>
      <c r="G20" s="23">
        <f t="shared" si="0"/>
        <v>1877</v>
      </c>
      <c r="H20" s="44"/>
    </row>
    <row r="21" spans="1:8" ht="30" customHeight="1">
      <c r="A21" s="38">
        <v>9</v>
      </c>
      <c r="B21" s="25" t="s">
        <v>36</v>
      </c>
      <c r="C21" s="85" t="s">
        <v>3</v>
      </c>
      <c r="D21" s="19">
        <v>275</v>
      </c>
      <c r="E21" s="21">
        <v>413.24898</v>
      </c>
      <c r="F21" s="26">
        <v>36.24898</v>
      </c>
      <c r="G21" s="23">
        <f aca="true" t="shared" si="1" ref="G21:G26">E21-F21</f>
        <v>377</v>
      </c>
      <c r="H21" s="45"/>
    </row>
    <row r="22" spans="1:8" ht="30" customHeight="1">
      <c r="A22" s="76">
        <v>10</v>
      </c>
      <c r="B22" s="25" t="s">
        <v>37</v>
      </c>
      <c r="C22" s="85" t="s">
        <v>3</v>
      </c>
      <c r="D22" s="19">
        <v>366</v>
      </c>
      <c r="E22" s="21">
        <v>427.2308</v>
      </c>
      <c r="F22" s="26">
        <v>37.2308</v>
      </c>
      <c r="G22" s="23">
        <f t="shared" si="1"/>
        <v>390</v>
      </c>
      <c r="H22" s="45"/>
    </row>
    <row r="23" spans="1:8" ht="30" customHeight="1">
      <c r="A23" s="38">
        <v>11</v>
      </c>
      <c r="B23" s="25" t="s">
        <v>38</v>
      </c>
      <c r="C23" s="85" t="s">
        <v>3</v>
      </c>
      <c r="D23" s="19">
        <v>1384</v>
      </c>
      <c r="E23" s="21">
        <v>1603.81234</v>
      </c>
      <c r="F23" s="95">
        <v>103.81234</v>
      </c>
      <c r="G23" s="23">
        <f t="shared" si="1"/>
        <v>1500</v>
      </c>
      <c r="H23" s="45"/>
    </row>
    <row r="24" spans="1:8" ht="42.75" customHeight="1">
      <c r="A24" s="77">
        <v>12</v>
      </c>
      <c r="B24" s="25" t="s">
        <v>39</v>
      </c>
      <c r="C24" s="85" t="s">
        <v>3</v>
      </c>
      <c r="D24" s="19">
        <v>325</v>
      </c>
      <c r="E24" s="21">
        <v>385.5591</v>
      </c>
      <c r="F24" s="21">
        <v>25.5591</v>
      </c>
      <c r="G24" s="23">
        <f t="shared" si="1"/>
        <v>360</v>
      </c>
      <c r="H24" s="44"/>
    </row>
    <row r="25" spans="1:8" ht="30" customHeight="1">
      <c r="A25" s="77">
        <v>13</v>
      </c>
      <c r="B25" s="25" t="s">
        <v>40</v>
      </c>
      <c r="C25" s="85" t="s">
        <v>3</v>
      </c>
      <c r="D25" s="19">
        <v>1115</v>
      </c>
      <c r="E25" s="21">
        <v>1417.57294</v>
      </c>
      <c r="F25" s="21">
        <v>97.57294</v>
      </c>
      <c r="G25" s="23">
        <f t="shared" si="1"/>
        <v>1320</v>
      </c>
      <c r="H25" s="44"/>
    </row>
    <row r="26" spans="1:8" ht="57.75" customHeight="1">
      <c r="A26" s="77">
        <v>14</v>
      </c>
      <c r="B26" s="25" t="s">
        <v>41</v>
      </c>
      <c r="C26" s="85" t="s">
        <v>3</v>
      </c>
      <c r="D26" s="19">
        <v>591</v>
      </c>
      <c r="E26" s="21">
        <v>908.2932</v>
      </c>
      <c r="F26" s="21">
        <v>60.2932</v>
      </c>
      <c r="G26" s="23">
        <f t="shared" si="1"/>
        <v>848</v>
      </c>
      <c r="H26" s="44"/>
    </row>
    <row r="27" spans="1:8" ht="36.75" customHeight="1">
      <c r="A27" s="77">
        <v>15</v>
      </c>
      <c r="B27" s="25" t="s">
        <v>42</v>
      </c>
      <c r="C27" s="85" t="s">
        <v>3</v>
      </c>
      <c r="D27" s="19">
        <v>780</v>
      </c>
      <c r="E27" s="27">
        <v>1474.5634</v>
      </c>
      <c r="F27" s="21">
        <v>110.5634</v>
      </c>
      <c r="G27" s="23">
        <f>E27-F27</f>
        <v>1364</v>
      </c>
      <c r="H27" s="44"/>
    </row>
    <row r="28" spans="1:8" ht="38.25" customHeight="1">
      <c r="A28" s="77">
        <v>16</v>
      </c>
      <c r="B28" s="25" t="s">
        <v>43</v>
      </c>
      <c r="C28" s="85" t="s">
        <v>3</v>
      </c>
      <c r="D28" s="19">
        <v>1817</v>
      </c>
      <c r="E28" s="27">
        <v>2582.9374</v>
      </c>
      <c r="F28" s="21">
        <v>211.9374</v>
      </c>
      <c r="G28" s="23">
        <f>E28-F28</f>
        <v>2371</v>
      </c>
      <c r="H28" s="44"/>
    </row>
    <row r="29" spans="1:8" ht="48.75" customHeight="1">
      <c r="A29" s="77">
        <v>17</v>
      </c>
      <c r="B29" s="25" t="s">
        <v>44</v>
      </c>
      <c r="C29" s="85" t="s">
        <v>3</v>
      </c>
      <c r="D29" s="19">
        <v>575</v>
      </c>
      <c r="E29" s="27">
        <v>785.23336</v>
      </c>
      <c r="F29" s="21">
        <v>60.23336</v>
      </c>
      <c r="G29" s="23">
        <f>E29-F29</f>
        <v>725</v>
      </c>
      <c r="H29" s="44"/>
    </row>
    <row r="30" spans="1:8" ht="41.25" customHeight="1">
      <c r="A30" s="76">
        <v>18</v>
      </c>
      <c r="B30" s="25" t="s">
        <v>45</v>
      </c>
      <c r="C30" s="85" t="s">
        <v>3</v>
      </c>
      <c r="D30" s="19">
        <v>1521</v>
      </c>
      <c r="E30" s="21">
        <v>1477.16766</v>
      </c>
      <c r="F30" s="21">
        <v>106.16766</v>
      </c>
      <c r="G30" s="23">
        <f>E30-F30</f>
        <v>1371</v>
      </c>
      <c r="H30" s="44"/>
    </row>
    <row r="31" spans="1:8" ht="37.5" customHeight="1">
      <c r="A31" s="38">
        <v>19</v>
      </c>
      <c r="B31" s="25" t="s">
        <v>46</v>
      </c>
      <c r="C31" s="85" t="s">
        <v>3</v>
      </c>
      <c r="D31" s="19">
        <v>880</v>
      </c>
      <c r="E31" s="28" t="s">
        <v>18</v>
      </c>
      <c r="F31" s="21">
        <v>40.63652</v>
      </c>
      <c r="G31" s="23">
        <v>737</v>
      </c>
      <c r="H31" s="44"/>
    </row>
    <row r="32" spans="1:8" ht="37.5" customHeight="1">
      <c r="A32" s="38">
        <v>20</v>
      </c>
      <c r="B32" s="25" t="s">
        <v>47</v>
      </c>
      <c r="C32" s="85" t="s">
        <v>3</v>
      </c>
      <c r="D32" s="19">
        <v>1245</v>
      </c>
      <c r="E32" s="21">
        <v>1199.21394</v>
      </c>
      <c r="F32" s="21">
        <v>91.21394</v>
      </c>
      <c r="G32" s="23">
        <f>E32-F32</f>
        <v>1108</v>
      </c>
      <c r="H32" s="44"/>
    </row>
    <row r="33" spans="1:8" ht="37.5" customHeight="1">
      <c r="A33" s="38">
        <v>21</v>
      </c>
      <c r="B33" s="25" t="s">
        <v>48</v>
      </c>
      <c r="C33" s="85" t="s">
        <v>3</v>
      </c>
      <c r="D33" s="19">
        <v>1006</v>
      </c>
      <c r="E33" s="21">
        <v>1223.13136</v>
      </c>
      <c r="F33" s="21">
        <v>90.13136</v>
      </c>
      <c r="G33" s="23">
        <f>E33-F33</f>
        <v>1133</v>
      </c>
      <c r="H33" s="44"/>
    </row>
    <row r="34" spans="1:8" ht="37.5" customHeight="1">
      <c r="A34" s="38">
        <v>22</v>
      </c>
      <c r="B34" s="25" t="s">
        <v>49</v>
      </c>
      <c r="C34" s="85" t="s">
        <v>3</v>
      </c>
      <c r="D34" s="19">
        <v>676</v>
      </c>
      <c r="E34" s="21">
        <v>840.08684</v>
      </c>
      <c r="F34" s="21">
        <v>63.08684</v>
      </c>
      <c r="G34" s="23">
        <f>E34-F34</f>
        <v>777</v>
      </c>
      <c r="H34" s="44"/>
    </row>
    <row r="35" spans="1:9" ht="39" customHeight="1">
      <c r="A35" s="38">
        <v>23</v>
      </c>
      <c r="B35" s="29" t="s">
        <v>50</v>
      </c>
      <c r="C35" s="98" t="s">
        <v>3</v>
      </c>
      <c r="D35" s="99">
        <v>1383</v>
      </c>
      <c r="E35" s="24">
        <v>1474.84896</v>
      </c>
      <c r="F35" s="24">
        <v>95.84896</v>
      </c>
      <c r="G35" s="100">
        <f>E35-F35</f>
        <v>1379</v>
      </c>
      <c r="H35" s="44"/>
      <c r="I35" s="71"/>
    </row>
    <row r="36" spans="1:8" ht="35.25" customHeight="1">
      <c r="A36" s="38">
        <v>24</v>
      </c>
      <c r="B36" s="29" t="s">
        <v>51</v>
      </c>
      <c r="C36" s="98" t="s">
        <v>3</v>
      </c>
      <c r="D36" s="99">
        <v>509</v>
      </c>
      <c r="E36" s="24">
        <v>724.46454</v>
      </c>
      <c r="F36" s="24">
        <v>46.46454</v>
      </c>
      <c r="G36" s="100">
        <f>E36-F36</f>
        <v>678</v>
      </c>
      <c r="H36" s="44"/>
    </row>
    <row r="37" spans="1:8" ht="30.75" customHeight="1">
      <c r="A37" s="78" t="s">
        <v>26</v>
      </c>
      <c r="B37" s="59" t="s">
        <v>19</v>
      </c>
      <c r="C37" s="86" t="s">
        <v>3</v>
      </c>
      <c r="D37" s="60">
        <v>602</v>
      </c>
      <c r="E37" s="61">
        <v>845.307</v>
      </c>
      <c r="F37" s="61">
        <v>45.049</v>
      </c>
      <c r="G37" s="67">
        <v>800.258</v>
      </c>
      <c r="H37" s="46"/>
    </row>
    <row r="38" spans="1:10" ht="30.75" customHeight="1">
      <c r="A38" s="78"/>
      <c r="B38" s="31" t="s">
        <v>20</v>
      </c>
      <c r="C38" s="68"/>
      <c r="D38" s="30">
        <f>SUM(D13:D37)</f>
        <v>21851</v>
      </c>
      <c r="E38" s="83">
        <v>27374.55434</v>
      </c>
      <c r="F38" s="68">
        <f>SUM(F13:F37)</f>
        <v>1813.29634</v>
      </c>
      <c r="G38" s="68">
        <f>SUM(G13:G37)</f>
        <v>25561.258</v>
      </c>
      <c r="H38" s="30">
        <f>SUM(H13:H37)</f>
        <v>0</v>
      </c>
      <c r="J38" s="71"/>
    </row>
    <row r="39" spans="1:8" ht="33.75" customHeight="1">
      <c r="A39" s="79"/>
      <c r="B39" s="321" t="s">
        <v>22</v>
      </c>
      <c r="C39" s="322"/>
      <c r="D39" s="322"/>
      <c r="E39" s="322"/>
      <c r="F39" s="322"/>
      <c r="G39" s="322"/>
      <c r="H39" s="323"/>
    </row>
    <row r="40" spans="1:9" ht="100.5" customHeight="1">
      <c r="A40" s="79">
        <v>26</v>
      </c>
      <c r="B40" s="32" t="s">
        <v>17</v>
      </c>
      <c r="C40" s="87" t="s">
        <v>3</v>
      </c>
      <c r="D40" s="13">
        <v>1785</v>
      </c>
      <c r="E40" s="16">
        <f>F40</f>
        <v>2460.108</v>
      </c>
      <c r="F40" s="66">
        <v>2460.108</v>
      </c>
      <c r="G40" s="33"/>
      <c r="H40" s="47"/>
      <c r="I40">
        <v>2460.10766</v>
      </c>
    </row>
    <row r="41" spans="1:9" ht="93" customHeight="1">
      <c r="A41" s="79">
        <v>27</v>
      </c>
      <c r="B41" s="65" t="s">
        <v>16</v>
      </c>
      <c r="C41" s="87" t="s">
        <v>3</v>
      </c>
      <c r="D41" s="13">
        <v>2467</v>
      </c>
      <c r="E41" s="11">
        <v>2786.2</v>
      </c>
      <c r="F41" s="33">
        <v>2786.2</v>
      </c>
      <c r="G41" s="33"/>
      <c r="H41" s="47"/>
      <c r="I41" s="97">
        <v>2786.24904</v>
      </c>
    </row>
    <row r="42" spans="1:9" s="2" customFormat="1" ht="104.25" customHeight="1">
      <c r="A42" s="80">
        <v>28</v>
      </c>
      <c r="B42" s="65" t="s">
        <v>15</v>
      </c>
      <c r="C42" s="87" t="s">
        <v>3</v>
      </c>
      <c r="D42" s="13">
        <v>2915</v>
      </c>
      <c r="E42" s="11">
        <v>4187.8</v>
      </c>
      <c r="F42" s="33">
        <v>4187.8</v>
      </c>
      <c r="G42" s="33"/>
      <c r="H42" s="47"/>
      <c r="I42" s="97">
        <v>4187.81882</v>
      </c>
    </row>
    <row r="43" spans="1:8" ht="42.75" customHeight="1">
      <c r="A43" s="79">
        <v>29</v>
      </c>
      <c r="B43" s="13" t="s">
        <v>52</v>
      </c>
      <c r="C43" s="87" t="s">
        <v>3</v>
      </c>
      <c r="D43" s="13">
        <v>2600</v>
      </c>
      <c r="E43" s="11">
        <f>F43+H43</f>
        <v>3882.5</v>
      </c>
      <c r="F43" s="11">
        <v>2382.5</v>
      </c>
      <c r="G43" s="11"/>
      <c r="H43" s="47">
        <v>1500</v>
      </c>
    </row>
    <row r="44" spans="1:9" ht="25.5" customHeight="1">
      <c r="A44" s="79">
        <v>30</v>
      </c>
      <c r="B44" s="13" t="s">
        <v>13</v>
      </c>
      <c r="C44" s="10" t="s">
        <v>3</v>
      </c>
      <c r="D44" s="13">
        <v>397</v>
      </c>
      <c r="E44" s="11">
        <v>579.7</v>
      </c>
      <c r="F44" s="11">
        <v>579.7</v>
      </c>
      <c r="G44" s="11"/>
      <c r="H44" s="48"/>
      <c r="I44" s="96">
        <v>587.994</v>
      </c>
    </row>
    <row r="45" spans="1:9" ht="35.25" customHeight="1">
      <c r="A45" s="79">
        <v>31</v>
      </c>
      <c r="B45" s="13" t="s">
        <v>53</v>
      </c>
      <c r="C45" s="10" t="s">
        <v>3</v>
      </c>
      <c r="D45" s="13">
        <v>287</v>
      </c>
      <c r="E45" s="11">
        <v>750</v>
      </c>
      <c r="F45" s="11">
        <v>750</v>
      </c>
      <c r="G45" s="11"/>
      <c r="H45" s="47"/>
      <c r="I45" s="97">
        <v>466.88824</v>
      </c>
    </row>
    <row r="46" spans="1:8" ht="36.75" customHeight="1">
      <c r="A46" s="79">
        <v>32</v>
      </c>
      <c r="B46" s="34" t="s">
        <v>54</v>
      </c>
      <c r="C46" s="88" t="s">
        <v>3</v>
      </c>
      <c r="D46" s="35">
        <v>1224</v>
      </c>
      <c r="E46" s="35">
        <v>1567.8</v>
      </c>
      <c r="F46" s="35">
        <v>1567.8</v>
      </c>
      <c r="G46" s="35"/>
      <c r="H46" s="49"/>
    </row>
    <row r="47" spans="1:9" ht="33.75" customHeight="1">
      <c r="A47" s="79">
        <v>33</v>
      </c>
      <c r="B47" s="36" t="s">
        <v>14</v>
      </c>
      <c r="C47" s="89" t="s">
        <v>3</v>
      </c>
      <c r="D47" s="14">
        <v>1364</v>
      </c>
      <c r="E47" s="14">
        <v>1331.9</v>
      </c>
      <c r="F47" s="14">
        <v>1331.9</v>
      </c>
      <c r="G47" s="12"/>
      <c r="H47" s="50"/>
      <c r="I47" s="101">
        <v>803.52808</v>
      </c>
    </row>
    <row r="48" spans="1:9" ht="39" customHeight="1">
      <c r="A48" s="81">
        <v>34</v>
      </c>
      <c r="B48" s="55" t="s">
        <v>32</v>
      </c>
      <c r="C48" s="89" t="s">
        <v>3</v>
      </c>
      <c r="D48" s="58">
        <v>750</v>
      </c>
      <c r="E48" s="58">
        <v>1000</v>
      </c>
      <c r="F48" s="58">
        <v>1000</v>
      </c>
      <c r="G48" s="56"/>
      <c r="H48" s="57"/>
      <c r="I48" s="101">
        <v>892.42692</v>
      </c>
    </row>
    <row r="49" spans="1:8" ht="77.25" customHeight="1">
      <c r="A49" s="81">
        <v>35</v>
      </c>
      <c r="B49" s="55" t="s">
        <v>55</v>
      </c>
      <c r="C49" s="89" t="s">
        <v>3</v>
      </c>
      <c r="D49" s="58">
        <v>4125</v>
      </c>
      <c r="E49" s="56">
        <v>3973.392</v>
      </c>
      <c r="F49" s="58">
        <v>3973.392</v>
      </c>
      <c r="G49" s="56"/>
      <c r="H49" s="57"/>
    </row>
    <row r="50" spans="1:8" ht="13.5" thickBot="1">
      <c r="A50" s="82"/>
      <c r="B50" s="51" t="s">
        <v>8</v>
      </c>
      <c r="C50" s="90"/>
      <c r="D50" s="52">
        <f>D38+D40+D41+D42+D43+D44+D45+D46+D47+D48+D49</f>
        <v>39765</v>
      </c>
      <c r="E50" s="53">
        <f>E38+E40+E41+E42+E43+E44+E45+E46+E47+E48+E49</f>
        <v>49893.954</v>
      </c>
      <c r="F50" s="53">
        <f>F38+F40+F41+F42+F43+F44+F45+F46+F47+F48+F49</f>
        <v>22832.696</v>
      </c>
      <c r="G50" s="53">
        <f>G38+G40+G41+G42+G43+G44+G45+G46+G47+G48+G49</f>
        <v>25561.258</v>
      </c>
      <c r="H50" s="69">
        <f>H38+H40+H41+H42+H43+H44+H45+H46+H47+H48+H49</f>
        <v>1500</v>
      </c>
    </row>
    <row r="51" spans="5:8" ht="12.75">
      <c r="E51" s="70"/>
      <c r="F51" s="70"/>
      <c r="G51" s="70"/>
      <c r="H51" s="70"/>
    </row>
    <row r="52" spans="5:8" ht="12.75">
      <c r="E52" s="4"/>
      <c r="F52" s="4"/>
      <c r="G52" s="4"/>
      <c r="H52" s="7"/>
    </row>
    <row r="53" spans="5:8" ht="12.75">
      <c r="E53" s="5"/>
      <c r="F53" s="54"/>
      <c r="G53" s="3"/>
      <c r="H53" s="8"/>
    </row>
    <row r="55" spans="5:8" ht="12.75">
      <c r="E55" s="9"/>
      <c r="F55" s="62"/>
      <c r="G55" s="63"/>
      <c r="H55" s="64"/>
    </row>
    <row r="56" ht="12.75">
      <c r="F56" s="9"/>
    </row>
    <row r="57" spans="5:6" ht="12.75">
      <c r="E57" s="9"/>
      <c r="F57" s="9"/>
    </row>
    <row r="59" ht="12.75">
      <c r="F59" s="9"/>
    </row>
  </sheetData>
  <mergeCells count="14">
    <mergeCell ref="C1:H1"/>
    <mergeCell ref="C2:H2"/>
    <mergeCell ref="B3:G3"/>
    <mergeCell ref="A4:A8"/>
    <mergeCell ref="B4:B8"/>
    <mergeCell ref="C4:C8"/>
    <mergeCell ref="D4:D8"/>
    <mergeCell ref="E4:H6"/>
    <mergeCell ref="E7:E8"/>
    <mergeCell ref="G7:H7"/>
    <mergeCell ref="A10:H10"/>
    <mergeCell ref="A11:H11"/>
    <mergeCell ref="B12:H12"/>
    <mergeCell ref="B39:H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NoNanme</cp:lastModifiedBy>
  <cp:lastPrinted>2013-12-31T07:12:30Z</cp:lastPrinted>
  <dcterms:created xsi:type="dcterms:W3CDTF">2004-12-20T06:56:27Z</dcterms:created>
  <dcterms:modified xsi:type="dcterms:W3CDTF">2013-12-31T08:29:08Z</dcterms:modified>
  <cp:category/>
  <cp:version/>
  <cp:contentType/>
  <cp:contentStatus/>
</cp:coreProperties>
</file>