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 Проект 2015 ГРИБ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<sst xmlns="http://schemas.openxmlformats.org/spreadsheetml/2006/main" count="79" uniqueCount="73">
  <si>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Наименование объекта</t>
  </si>
  <si>
    <t>в том числе</t>
  </si>
  <si>
    <t>областной бюджет</t>
  </si>
  <si>
    <t>бюджет ГМР</t>
  </si>
  <si>
    <t>местный бюджет</t>
  </si>
  <si>
    <t>федеральный бюджет</t>
  </si>
  <si>
    <t>Установка паротурбогенератора на котельной № 11 Промзона 1</t>
  </si>
  <si>
    <t>Приложение 17</t>
  </si>
  <si>
    <t>Распределительный газопровод по ул. Фрезерной, Торфяной</t>
  </si>
  <si>
    <t>Газификация мкр. Мариенбург</t>
  </si>
  <si>
    <t>Программная часть</t>
  </si>
  <si>
    <t>Реконструкция очистных сооружений МУП "Водоканал" г. Гатчина II этап (химико-биологическая очистка)</t>
  </si>
  <si>
    <t>Строительство второй ветки напорного канализационного коллектора от главной канализационной станции (г. Гатчина, Красносельское шоссе, д. 18а, корп. 1,2,3) до канализациооных очистных сооружений (Гатчинский район, вблизи дер. Вайялово)</t>
  </si>
  <si>
    <t>Установка СЧР на электродвигатели подпиточных насосов в котельной №10</t>
  </si>
  <si>
    <t>Установка СЧР на участках водоснабжения в котельной №10 и №11</t>
  </si>
  <si>
    <t>Приобретение специализированной техники для уборки территорий МО "Город Гатчина"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</si>
  <si>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</si>
  <si>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ногоквартирных домов населенных пунктов</t>
  </si>
  <si>
    <t>Капитальный ремонт теплотрассы от смотровой камеры у жилого дома №11а по улице Чехова до тепловой камеры-14 с заменой на ППУ-изоляцию (Д=426мм)</t>
  </si>
  <si>
    <t>Прогноз на 2015-2017 годы</t>
  </si>
  <si>
    <t>Перекладка участка водопровода второго магистрального кольца, Ду-600мм по ул. Красных Военлетов от ул. Сандалова до ул. Авиатрисы Зверевой (2015 год)</t>
  </si>
  <si>
    <t>ВСЕГО</t>
  </si>
  <si>
    <t>Установка СЧР на электродвигатели  тягодутьевых машин  в котельной №11 (КВГМ 50 №4, ПТВМ -30)</t>
  </si>
  <si>
    <t>Установка СЧР на электродвигатели  тягодутьевых машин  в котельной №11 (ДКВР 10/13, ДЕ -25)</t>
  </si>
  <si>
    <t>Замена котла ДКВР 10/13 № 4 на котельной № 10</t>
  </si>
  <si>
    <t xml:space="preserve">Разработка проектно-сметной документации на строительство (реконструкцию) автомобильных дорог общего пользования местного значения </t>
  </si>
  <si>
    <t>Строительство (реконструкция) автомобильных дорог общего пользования местного значения</t>
  </si>
  <si>
    <t>Устройство детских и спортивных  площадок</t>
  </si>
  <si>
    <t>Газификация многоквартирных домов по ул.  Чкалова, ул. Киевское шоссе</t>
  </si>
  <si>
    <t xml:space="preserve">Перекладка участка водопровода второго магистрального кольца, Ду-400мм по ул. Куприна от ул. 120 Гатчинской дивизии до ул. Воскова </t>
  </si>
  <si>
    <t>Перекладка участка водопровода Ф-110мм от ул. Детскосельская по ул. Кольцова и далее по ул. Ополченцев Балтийцев до дома № 32</t>
  </si>
  <si>
    <t>к решению совета депутатов МО "Город Гатчина" "О бюджете МО "Город Гатчина" на 2015 год и плановый период 2016-2017 годов"</t>
  </si>
  <si>
    <t xml:space="preserve">от  26 ноября 2014 года № __            </t>
  </si>
  <si>
    <t xml:space="preserve">ВСЕГО по Программной части, в том числе: </t>
  </si>
  <si>
    <t>Итого по подпрограмме 1</t>
  </si>
  <si>
    <t>Итого по подпрограмме 2</t>
  </si>
  <si>
    <t>Итого по подпрограмме 3</t>
  </si>
  <si>
    <t xml:space="preserve">2015 год </t>
  </si>
  <si>
    <t xml:space="preserve">2016 год </t>
  </si>
  <si>
    <t>2017 год</t>
  </si>
  <si>
    <r>
      <t xml:space="preserve"> Программа</t>
    </r>
    <r>
      <rPr>
        <b/>
        <sz val="18"/>
        <rFont val="Times New Roman"/>
        <family val="1"/>
      </rPr>
      <t xml:space="preserve">  капитальных вложений за счет средств бюджета</t>
    </r>
    <r>
      <rPr>
        <b/>
        <sz val="14"/>
        <rFont val="Times New Roman"/>
        <family val="1"/>
      </rPr>
      <t xml:space="preserve">                                                                            МО "Город Гатчина"                                                                                                                        на 2015  -2017 годы</t>
    </r>
  </si>
  <si>
    <t>Непрограммная часть</t>
  </si>
  <si>
    <t>Ремонт тротуаров по адресам:по ул.Рощинской вдоль ПНИ</t>
  </si>
  <si>
    <t>Разработка схемы газоснабжения на территории МО "Город Гатчина"</t>
  </si>
  <si>
    <t>Капитальный ремонт административного здания стадиона "Балтийский"</t>
  </si>
  <si>
    <t>Итого по непрограммной части:</t>
  </si>
  <si>
    <t xml:space="preserve">ВСЕГО по непрограммной и программной  части, в том числе: </t>
  </si>
  <si>
    <t>Годы</t>
  </si>
  <si>
    <t>Проектирование инженерных сетей к наноцентру вкл. экспертизу</t>
  </si>
  <si>
    <t>2014-2015</t>
  </si>
  <si>
    <t>Перекладка участка водопровода   II  магистрального кольца Ду -500мм. По адресу: г. Гатчина от точки "6" до точки "7" ул. Новопролетарская</t>
  </si>
  <si>
    <t>Распределительный газопровод по ул. Сойту, Широкая, Парковая, Приоратская включая проектные работы, экспертизу</t>
  </si>
  <si>
    <t>Распределительный газопровод по ул. Озерная, красногвардейская, Нагорный пер., Малый пер., включая проектные работы, экспертизу</t>
  </si>
  <si>
    <t xml:space="preserve"> Ремонт тротуаров</t>
  </si>
  <si>
    <t xml:space="preserve"> Ракзработка схемы водоснабжения на териртории МО "Город Гатчина"</t>
  </si>
  <si>
    <t>в том числе: разработка проектно-сметной документации на строительство автомобильных дорог общего пользования местного значения - по продолжению улицы Слепнева(от ул.Зверевой до примыкания к ул. Киевской)</t>
  </si>
  <si>
    <t>1. Муниципальная программа МО "Город Гатчина" "Развитие фиической культуры и спорта, молодежная политика в МО "Город Гатчина" на 2015 -2017 годы"</t>
  </si>
  <si>
    <t>1.1. Подпрограмма "Развитие инфраструктуры спорта и молодежной политики в  МО "Город Гатчина"  муниципальной программы МО "Город Гатчина" "Развитие фиической культуры и спорта, молодежная политика в МО "Город Гатчина" на 2015 -2017 годы"</t>
  </si>
  <si>
    <t>2. Муниципальная программа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</si>
  <si>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2.1. Подпрограмма "Содержание, ремонт и уборка дорог общего пользования на территории МО "Город Гатчина" на 2015год и плановый период 2016-2017 годов"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</si>
  <si>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3. Муниципальная программа МО "Город Гатчина" "Обеспечение устойчивого функционирования и развития коммунальной и инженерной инфраструктуры в МО "Город Гатчина" на 2015-2017 годы"</t>
  </si>
  <si>
    <t xml:space="preserve">Всего  по программе </t>
  </si>
  <si>
    <t>3.1.Подпрограмма "Устойчивое развитие систем водоотведения в МО "Город Гатчина" в 2015-2017г.г."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</si>
  <si>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3.2. Подпрограмма "Устойчивое развитие систем теплоснабжения и энергосбережение в муниципальном образовании "Город Гатчина" в 2015-2017 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</si>
  <si>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3.3. Подпрограмма "Газификация жилищного фонда, расположенного на территории МО "Город Гатчина" в 2015-2017г.г."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</si>
  <si>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Всего по программе :</t>
  </si>
  <si>
    <t>4. Муниципальная программа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</si>
  <si>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4.1. Подпрограмма "Комплексное развитие и модернизация дорог, улиц и дорожной инфраструктуры, территорий общего пользования и благоустройства придомовых территорий МО "Город Гатчина" на 2015 год и плановый период 2016-2017 годов"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</si>
  <si>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Благоустройство площади Богданова, включая проектные работы</t>
  </si>
  <si>
    <t>(в редакции решения от 25 марта 2015 года № 14)</t>
  </si>
  <si>
    <t xml:space="preserve">разработка проектно-сметной документации по оптимизации организации дорожного движения с учетом формирования велосипедных маршрутов </t>
  </si>
  <si>
    <t>Проектирование реконструкции пл. "Юность"</t>
  </si>
  <si>
    <t xml:space="preserve"> Проектирование площадки для остановки туристических автобусов у  Гатчинского дворца и Кирасирского проезда, включая экспертизу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</si>
</sst>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readingOrder="1"/>
    </xf>
    <xf numFmtId="0" fontId="15" fillId="0" borderId="1" xfId="0" applyFont="1" applyFill="1" applyBorder="1" applyAlignment="1">
      <alignment horizontal="left" vertical="center" wrapText="1" readingOrder="1"/>
    </xf>
    <xf numFmtId="49" fontId="1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>
      <alignment horizontal="left" vertical="center" wrapText="1" readingOrder="1"/>
    </xf>
    <xf numFmtId="0" fontId="0" fillId="0" borderId="4" xfId="0" applyFill="1" applyBorder="1" applyAlignment="1">
      <alignment horizontal="left" vertical="center" wrapText="1" readingOrder="1"/>
    </xf>
    <xf numFmtId="0" fontId="0" fillId="0" borderId="2" xfId="0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4"/>
  <sheetViews>
    <sheetView tabSelected="1" workbookViewId="0" topLeftCell="A76">
      <selection activeCell="A88" sqref="A88"/>
    </sheetView>
  </sheetViews>
  <sheetFormatPr defaultColWidth="9.00390625" defaultRowHeight="12.75"/>
  <cols>
    <col min="1" max="1" width="41.375" style="1" customWidth="1"/>
    <col min="2" max="2" width="10.75390625" style="1" customWidth="1"/>
    <col min="3" max="3" width="12.625" style="1" customWidth="1"/>
    <col min="4" max="5" width="8.875" style="1" customWidth="1"/>
    <col min="6" max="6" width="8.25390625" style="1" customWidth="1"/>
    <col min="7" max="7" width="10.625" style="1" bestFit="1" customWidth="1"/>
    <col min="8" max="8" width="19.875" style="1" customWidth="1"/>
    <col min="9" max="16384" width="9.125" style="1" customWidth="1"/>
  </cols>
  <sheetData>
    <row r="1" spans="4:7" ht="12.75" customHeight="1">
      <c r="D1" s="13"/>
      <c r="E1" s="64" t="s">
        <v>7</v>
      </c>
      <c r="F1" s="64"/>
      <c r="G1" s="64"/>
    </row>
    <row r="2" spans="4:7" ht="66.75" customHeight="1">
      <c r="D2" s="65" t="s">
        <v>31</v>
      </c>
      <c r="E2" s="65"/>
      <c r="F2" s="65"/>
      <c r="G2" s="65"/>
    </row>
    <row r="3" spans="4:7" ht="15" customHeight="1">
      <c r="D3" s="14"/>
      <c r="E3" s="66" t="s">
        <v>32</v>
      </c>
      <c r="F3" s="66"/>
      <c r="G3" s="66"/>
    </row>
    <row r="4" spans="3:7" ht="16.5" customHeight="1">
      <c r="C4" s="55" t="s">
        <v>69</v>
      </c>
      <c r="D4" s="55"/>
      <c r="E4" s="55"/>
      <c r="F4" s="55"/>
      <c r="G4" s="55"/>
    </row>
    <row r="5" spans="1:7" ht="57.75" customHeight="1">
      <c r="A5" s="70" t="s">
        <v>40</v>
      </c>
      <c r="B5" s="70"/>
      <c r="C5" s="70"/>
      <c r="D5" s="70"/>
      <c r="E5" s="70"/>
      <c r="F5" s="70"/>
      <c r="G5" s="70"/>
    </row>
    <row r="6" spans="1:3" ht="12.75">
      <c r="A6" s="2"/>
      <c r="B6" s="2"/>
      <c r="C6" s="2"/>
    </row>
    <row r="7" spans="1:7" ht="12.75" customHeight="1">
      <c r="A7" s="60" t="s">
        <v>0</v>
      </c>
      <c r="B7" s="38"/>
      <c r="C7" s="62" t="s">
        <v>19</v>
      </c>
      <c r="D7" s="69"/>
      <c r="E7" s="69"/>
      <c r="F7" s="69"/>
      <c r="G7" s="69"/>
    </row>
    <row r="8" spans="1:7" ht="12.75">
      <c r="A8" s="61"/>
      <c r="B8" s="39" t="s">
        <v>47</v>
      </c>
      <c r="C8" s="63"/>
      <c r="D8" s="62" t="s">
        <v>1</v>
      </c>
      <c r="E8" s="68"/>
      <c r="F8" s="68"/>
      <c r="G8" s="68"/>
    </row>
    <row r="9" spans="1:7" ht="12.75" customHeight="1">
      <c r="A9" s="61"/>
      <c r="B9" s="32"/>
      <c r="C9" s="60" t="s">
        <v>21</v>
      </c>
      <c r="D9" s="67" t="s">
        <v>5</v>
      </c>
      <c r="E9" s="67" t="s">
        <v>2</v>
      </c>
      <c r="F9" s="67" t="s">
        <v>3</v>
      </c>
      <c r="G9" s="67" t="s">
        <v>4</v>
      </c>
    </row>
    <row r="10" spans="1:7" ht="12" customHeight="1">
      <c r="A10" s="61"/>
      <c r="B10" s="32"/>
      <c r="C10" s="61"/>
      <c r="D10" s="67"/>
      <c r="E10" s="67"/>
      <c r="F10" s="67"/>
      <c r="G10" s="67"/>
    </row>
    <row r="11" spans="1:7" ht="23.25" customHeight="1">
      <c r="A11" s="56" t="s">
        <v>41</v>
      </c>
      <c r="B11" s="57"/>
      <c r="C11" s="57"/>
      <c r="D11" s="57"/>
      <c r="E11" s="57"/>
      <c r="F11" s="57"/>
      <c r="G11" s="58"/>
    </row>
    <row r="12" spans="1:7" ht="35.25" customHeight="1">
      <c r="A12" s="33" t="s">
        <v>42</v>
      </c>
      <c r="B12" s="33">
        <v>2015</v>
      </c>
      <c r="C12" s="34">
        <f>D12+E12+F12+G12</f>
        <v>195.7</v>
      </c>
      <c r="D12" s="5"/>
      <c r="E12" s="5"/>
      <c r="F12" s="17"/>
      <c r="G12" s="34">
        <v>195.7</v>
      </c>
    </row>
    <row r="13" spans="1:7" ht="35.25" customHeight="1">
      <c r="A13" s="7" t="s">
        <v>48</v>
      </c>
      <c r="B13" s="8">
        <v>2015</v>
      </c>
      <c r="C13" s="34">
        <f>D13+E13+F13+G13</f>
        <v>2790</v>
      </c>
      <c r="D13" s="34"/>
      <c r="E13" s="34"/>
      <c r="F13" s="35"/>
      <c r="G13" s="34">
        <v>2790</v>
      </c>
    </row>
    <row r="14" spans="1:7" s="12" customFormat="1" ht="30.75" customHeight="1" hidden="1">
      <c r="A14" s="40" t="s">
        <v>43</v>
      </c>
      <c r="B14" s="40"/>
      <c r="C14" s="35">
        <f>D14+E14+F14+G14</f>
        <v>0</v>
      </c>
      <c r="D14" s="35"/>
      <c r="E14" s="35"/>
      <c r="F14" s="35"/>
      <c r="G14" s="35"/>
    </row>
    <row r="15" spans="1:7" ht="23.25" customHeight="1">
      <c r="A15" s="29" t="s">
        <v>45</v>
      </c>
      <c r="B15" s="29"/>
      <c r="C15" s="34">
        <f>SUM(C12:C14)</f>
        <v>2985.7</v>
      </c>
      <c r="D15" s="34">
        <f>SUM(D12:D13)</f>
        <v>0</v>
      </c>
      <c r="E15" s="34">
        <f>SUM(E12:E13)</f>
        <v>0</v>
      </c>
      <c r="F15" s="34">
        <f>SUM(F12:F13)</f>
        <v>0</v>
      </c>
      <c r="G15" s="34">
        <f>SUM(G12:G14)</f>
        <v>2985.7</v>
      </c>
    </row>
    <row r="16" spans="1:7" ht="19.5" customHeight="1">
      <c r="A16" s="56" t="s">
        <v>10</v>
      </c>
      <c r="B16" s="57"/>
      <c r="C16" s="57"/>
      <c r="D16" s="57"/>
      <c r="E16" s="57"/>
      <c r="F16" s="57"/>
      <c r="G16" s="58"/>
    </row>
    <row r="17" spans="1:7" ht="53.25" customHeight="1">
      <c r="A17" s="59" t="s">
        <v>56</v>
      </c>
      <c r="B17" s="59"/>
      <c r="C17" s="59"/>
      <c r="D17" s="59"/>
      <c r="E17" s="59"/>
      <c r="F17" s="59"/>
      <c r="G17" s="59"/>
    </row>
    <row r="18" spans="1:7" ht="58.5" customHeight="1">
      <c r="A18" s="59" t="s">
        <v>57</v>
      </c>
      <c r="B18" s="59"/>
      <c r="C18" s="59"/>
      <c r="D18" s="59"/>
      <c r="E18" s="59"/>
      <c r="F18" s="59"/>
      <c r="G18" s="59"/>
    </row>
    <row r="19" spans="1:7" ht="48.75" customHeight="1">
      <c r="A19" s="29" t="s">
        <v>44</v>
      </c>
      <c r="B19" s="29" t="s">
        <v>49</v>
      </c>
      <c r="C19" s="34">
        <f>D19+E19+F19+G19</f>
        <v>3117.6</v>
      </c>
      <c r="D19" s="34"/>
      <c r="E19" s="34"/>
      <c r="F19" s="35"/>
      <c r="G19" s="34">
        <v>3117.6</v>
      </c>
    </row>
    <row r="20" spans="1:7" ht="17.25" customHeight="1">
      <c r="A20" s="8" t="s">
        <v>61</v>
      </c>
      <c r="B20" s="8"/>
      <c r="C20" s="34">
        <f>SUM(C17:C19)</f>
        <v>3117.6</v>
      </c>
      <c r="D20" s="9">
        <f>SUM(D17:D19)</f>
        <v>0</v>
      </c>
      <c r="E20" s="9">
        <f>SUM(E17:E19)</f>
        <v>0</v>
      </c>
      <c r="F20" s="9">
        <f>SUM(F17:F19)</f>
        <v>0</v>
      </c>
      <c r="G20" s="34">
        <f>SUM(G17:G19)</f>
        <v>3117.6</v>
      </c>
    </row>
    <row r="21" spans="1:67" s="14" customFormat="1" ht="51" customHeight="1">
      <c r="A21" s="59" t="s">
        <v>58</v>
      </c>
      <c r="B21" s="59"/>
      <c r="C21" s="59"/>
      <c r="D21" s="59"/>
      <c r="E21" s="59"/>
      <c r="F21" s="59"/>
      <c r="G21" s="5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:67" s="14" customFormat="1" ht="83.25" customHeight="1">
      <c r="A22" s="59" t="s">
        <v>59</v>
      </c>
      <c r="B22" s="59"/>
      <c r="C22" s="59"/>
      <c r="D22" s="59"/>
      <c r="E22" s="59"/>
      <c r="F22" s="59"/>
      <c r="G22" s="5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7" s="3" customFormat="1" ht="22.5" customHeight="1">
      <c r="A23" s="54" t="s">
        <v>15</v>
      </c>
      <c r="B23" s="33">
        <v>2015</v>
      </c>
      <c r="C23" s="9">
        <f>D23+E23+F23+G23</f>
        <v>6000</v>
      </c>
      <c r="D23" s="5"/>
      <c r="E23" s="5"/>
      <c r="F23" s="17"/>
      <c r="G23" s="9">
        <v>6000</v>
      </c>
    </row>
    <row r="24" spans="1:7" s="3" customFormat="1" ht="24.75" customHeight="1">
      <c r="A24" s="77"/>
      <c r="B24" s="33">
        <v>2016</v>
      </c>
      <c r="C24" s="9">
        <f>D24+E24+F24+G24</f>
        <v>5000</v>
      </c>
      <c r="D24" s="5"/>
      <c r="E24" s="5"/>
      <c r="F24" s="17"/>
      <c r="G24" s="9">
        <v>5000</v>
      </c>
    </row>
    <row r="25" spans="1:7" s="3" customFormat="1" ht="21" customHeight="1">
      <c r="A25" s="78"/>
      <c r="B25" s="33">
        <v>2017</v>
      </c>
      <c r="C25" s="9">
        <f>D25+E25+F25+G25</f>
        <v>5000</v>
      </c>
      <c r="D25" s="5"/>
      <c r="E25" s="5"/>
      <c r="F25" s="17"/>
      <c r="G25" s="9">
        <v>5000</v>
      </c>
    </row>
    <row r="26" spans="1:7" s="4" customFormat="1" ht="15.75">
      <c r="A26" s="8" t="s">
        <v>61</v>
      </c>
      <c r="B26" s="8"/>
      <c r="C26" s="9">
        <f>SUM(C23:C25)</f>
        <v>16000</v>
      </c>
      <c r="D26" s="9">
        <f>SUM(D23:D25)</f>
        <v>0</v>
      </c>
      <c r="E26" s="9">
        <f>SUM(E23:E25)</f>
        <v>0</v>
      </c>
      <c r="F26" s="9">
        <f>SUM(F23:F25)</f>
        <v>0</v>
      </c>
      <c r="G26" s="9">
        <f>SUM(G23:G25)</f>
        <v>16000</v>
      </c>
    </row>
    <row r="27" spans="1:7" ht="50.25" customHeight="1">
      <c r="A27" s="59" t="s">
        <v>60</v>
      </c>
      <c r="B27" s="59"/>
      <c r="C27" s="59"/>
      <c r="D27" s="59"/>
      <c r="E27" s="59"/>
      <c r="F27" s="59"/>
      <c r="G27" s="59"/>
    </row>
    <row r="28" spans="1:7" ht="62.25" customHeight="1">
      <c r="A28" s="59" t="s">
        <v>62</v>
      </c>
      <c r="B28" s="59"/>
      <c r="C28" s="59"/>
      <c r="D28" s="59"/>
      <c r="E28" s="59"/>
      <c r="F28" s="59"/>
      <c r="G28" s="59"/>
    </row>
    <row r="29" spans="1:7" ht="21" customHeight="1">
      <c r="A29" s="71" t="s">
        <v>11</v>
      </c>
      <c r="B29" s="8">
        <v>2015</v>
      </c>
      <c r="C29" s="5">
        <f aca="true" t="shared" si="0" ref="C29:C34">D29+E29+F29+G29</f>
        <v>10000</v>
      </c>
      <c r="D29" s="6"/>
      <c r="E29" s="6"/>
      <c r="F29" s="6"/>
      <c r="G29" s="7">
        <v>10000</v>
      </c>
    </row>
    <row r="30" spans="1:7" ht="21" customHeight="1">
      <c r="A30" s="72"/>
      <c r="B30" s="42">
        <v>2016</v>
      </c>
      <c r="C30" s="5">
        <f t="shared" si="0"/>
        <v>10000</v>
      </c>
      <c r="D30" s="6"/>
      <c r="E30" s="6"/>
      <c r="F30" s="6"/>
      <c r="G30" s="7">
        <v>10000</v>
      </c>
    </row>
    <row r="31" spans="1:7" ht="18.75" customHeight="1">
      <c r="A31" s="73"/>
      <c r="B31" s="42">
        <v>2017</v>
      </c>
      <c r="C31" s="5">
        <f t="shared" si="0"/>
        <v>10000</v>
      </c>
      <c r="D31" s="5"/>
      <c r="E31" s="5"/>
      <c r="F31" s="5"/>
      <c r="G31" s="7">
        <v>10000</v>
      </c>
    </row>
    <row r="32" spans="1:7" s="3" customFormat="1" ht="19.5" customHeight="1">
      <c r="A32" s="71" t="s">
        <v>12</v>
      </c>
      <c r="B32" s="8">
        <v>2015</v>
      </c>
      <c r="C32" s="5">
        <f t="shared" si="0"/>
        <v>10000</v>
      </c>
      <c r="D32" s="5"/>
      <c r="E32" s="5"/>
      <c r="F32" s="5"/>
      <c r="G32" s="5">
        <v>10000</v>
      </c>
    </row>
    <row r="33" spans="1:7" s="3" customFormat="1" ht="24" customHeight="1">
      <c r="A33" s="74"/>
      <c r="B33" s="8">
        <v>2016</v>
      </c>
      <c r="C33" s="5">
        <f t="shared" si="0"/>
        <v>15000</v>
      </c>
      <c r="D33" s="5"/>
      <c r="E33" s="5"/>
      <c r="F33" s="5"/>
      <c r="G33" s="5">
        <v>15000</v>
      </c>
    </row>
    <row r="34" spans="1:7" s="3" customFormat="1" ht="87.75" customHeight="1">
      <c r="A34" s="75"/>
      <c r="B34" s="8">
        <v>2017</v>
      </c>
      <c r="C34" s="5">
        <f t="shared" si="0"/>
        <v>15000</v>
      </c>
      <c r="D34" s="5"/>
      <c r="E34" s="5"/>
      <c r="F34" s="5"/>
      <c r="G34" s="5">
        <v>15000</v>
      </c>
    </row>
    <row r="35" spans="1:7" s="3" customFormat="1" ht="86.25" customHeight="1">
      <c r="A35" s="7" t="s">
        <v>20</v>
      </c>
      <c r="B35" s="8">
        <v>2015</v>
      </c>
      <c r="C35" s="5">
        <v>5000</v>
      </c>
      <c r="D35" s="5"/>
      <c r="E35" s="5"/>
      <c r="F35" s="5"/>
      <c r="G35" s="5">
        <v>5000</v>
      </c>
    </row>
    <row r="36" spans="1:7" s="3" customFormat="1" ht="63.75" customHeight="1">
      <c r="A36" s="21" t="s">
        <v>29</v>
      </c>
      <c r="B36" s="46">
        <v>2016</v>
      </c>
      <c r="C36" s="5">
        <v>5000</v>
      </c>
      <c r="D36" s="5"/>
      <c r="E36" s="5"/>
      <c r="F36" s="5"/>
      <c r="G36" s="5">
        <v>5000</v>
      </c>
    </row>
    <row r="37" spans="1:7" s="3" customFormat="1" ht="69" customHeight="1">
      <c r="A37" s="21" t="s">
        <v>30</v>
      </c>
      <c r="B37" s="46">
        <v>2017</v>
      </c>
      <c r="C37" s="5">
        <v>5000</v>
      </c>
      <c r="D37" s="5"/>
      <c r="E37" s="5"/>
      <c r="F37" s="5"/>
      <c r="G37" s="5">
        <v>5000</v>
      </c>
    </row>
    <row r="38" spans="1:7" s="3" customFormat="1" ht="69" customHeight="1">
      <c r="A38" s="21" t="s">
        <v>50</v>
      </c>
      <c r="B38" s="46">
        <v>2015</v>
      </c>
      <c r="C38" s="5">
        <f>G38</f>
        <v>469.94</v>
      </c>
      <c r="D38" s="5"/>
      <c r="E38" s="5"/>
      <c r="F38" s="5"/>
      <c r="G38" s="5">
        <v>469.94</v>
      </c>
    </row>
    <row r="39" spans="1:7" s="3" customFormat="1" ht="33.75" customHeight="1">
      <c r="A39" s="21" t="s">
        <v>54</v>
      </c>
      <c r="B39" s="46">
        <v>2015</v>
      </c>
      <c r="C39" s="5">
        <f>G39</f>
        <v>8216.7</v>
      </c>
      <c r="D39" s="5"/>
      <c r="E39" s="5"/>
      <c r="F39" s="5"/>
      <c r="G39" s="5">
        <v>8216.7</v>
      </c>
    </row>
    <row r="40" spans="1:7" ht="21" customHeight="1">
      <c r="A40" s="23" t="s">
        <v>34</v>
      </c>
      <c r="B40" s="47"/>
      <c r="C40" s="19">
        <f>SUM(C29:C39)</f>
        <v>93686.64</v>
      </c>
      <c r="D40" s="19">
        <f>SUM(D29:D37)</f>
        <v>0</v>
      </c>
      <c r="E40" s="19">
        <f>SUM(E29:E37)</f>
        <v>0</v>
      </c>
      <c r="F40" s="19">
        <f>SUM(F29:F37)</f>
        <v>0</v>
      </c>
      <c r="G40" s="19">
        <f>SUM(G29:G39)</f>
        <v>93686.64</v>
      </c>
    </row>
    <row r="41" spans="1:7" ht="75.75" customHeight="1">
      <c r="A41" s="59" t="s">
        <v>63</v>
      </c>
      <c r="B41" s="59"/>
      <c r="C41" s="59"/>
      <c r="D41" s="59"/>
      <c r="E41" s="59"/>
      <c r="F41" s="59"/>
      <c r="G41" s="59"/>
    </row>
    <row r="42" spans="1:7" ht="15.75">
      <c r="A42" s="76" t="s">
        <v>6</v>
      </c>
      <c r="B42" s="8">
        <v>2015</v>
      </c>
      <c r="C42" s="5">
        <f aca="true" t="shared" si="1" ref="C42:C51">D42+E42+F42+G42</f>
        <v>20000</v>
      </c>
      <c r="D42" s="5"/>
      <c r="E42" s="5">
        <v>0</v>
      </c>
      <c r="F42" s="5">
        <v>0</v>
      </c>
      <c r="G42" s="5">
        <v>20000</v>
      </c>
    </row>
    <row r="43" spans="1:7" ht="15.75">
      <c r="A43" s="52"/>
      <c r="B43" s="8">
        <v>2016</v>
      </c>
      <c r="C43" s="5">
        <f t="shared" si="1"/>
        <v>20000</v>
      </c>
      <c r="D43" s="5"/>
      <c r="E43" s="5"/>
      <c r="F43" s="5"/>
      <c r="G43" s="5">
        <v>20000</v>
      </c>
    </row>
    <row r="44" spans="1:7" ht="33.75" customHeight="1">
      <c r="A44" s="53"/>
      <c r="B44" s="8">
        <v>2017</v>
      </c>
      <c r="C44" s="5">
        <f t="shared" si="1"/>
        <v>25000</v>
      </c>
      <c r="D44" s="5"/>
      <c r="E44" s="5"/>
      <c r="F44" s="5"/>
      <c r="G44" s="5">
        <v>25000</v>
      </c>
    </row>
    <row r="45" spans="1:7" ht="50.25" customHeight="1">
      <c r="A45" s="16" t="s">
        <v>13</v>
      </c>
      <c r="B45" s="16">
        <v>2015</v>
      </c>
      <c r="C45" s="5">
        <f t="shared" si="1"/>
        <v>3000</v>
      </c>
      <c r="D45" s="5"/>
      <c r="E45" s="5"/>
      <c r="F45" s="5"/>
      <c r="G45" s="5">
        <v>3000</v>
      </c>
    </row>
    <row r="46" spans="1:7" ht="51.75" customHeight="1">
      <c r="A46" s="18" t="s">
        <v>14</v>
      </c>
      <c r="B46" s="43">
        <v>2015</v>
      </c>
      <c r="C46" s="5">
        <f t="shared" si="1"/>
        <v>5000</v>
      </c>
      <c r="D46" s="5"/>
      <c r="E46" s="5"/>
      <c r="F46" s="5"/>
      <c r="G46" s="5">
        <v>5000</v>
      </c>
    </row>
    <row r="47" spans="1:7" ht="72.75" customHeight="1">
      <c r="A47" s="16" t="s">
        <v>22</v>
      </c>
      <c r="B47" s="16">
        <v>2016</v>
      </c>
      <c r="C47" s="5">
        <f t="shared" si="1"/>
        <v>5000</v>
      </c>
      <c r="D47" s="5"/>
      <c r="E47" s="5"/>
      <c r="F47" s="5"/>
      <c r="G47" s="5">
        <v>5000</v>
      </c>
    </row>
    <row r="48" spans="1:7" ht="57.75" customHeight="1">
      <c r="A48" s="16" t="s">
        <v>23</v>
      </c>
      <c r="B48" s="16">
        <v>2016</v>
      </c>
      <c r="C48" s="5">
        <f t="shared" si="1"/>
        <v>5000</v>
      </c>
      <c r="D48" s="5"/>
      <c r="E48" s="5"/>
      <c r="F48" s="5"/>
      <c r="G48" s="5">
        <v>5000</v>
      </c>
    </row>
    <row r="49" spans="1:7" ht="44.25" customHeight="1">
      <c r="A49" s="16" t="s">
        <v>24</v>
      </c>
      <c r="B49" s="16">
        <v>2017</v>
      </c>
      <c r="C49" s="5">
        <f t="shared" si="1"/>
        <v>7000</v>
      </c>
      <c r="D49" s="5"/>
      <c r="E49" s="5"/>
      <c r="F49" s="5"/>
      <c r="G49" s="5">
        <v>7000</v>
      </c>
    </row>
    <row r="50" spans="1:7" ht="86.25" customHeight="1">
      <c r="A50" s="43" t="s">
        <v>18</v>
      </c>
      <c r="B50" s="43">
        <v>2015</v>
      </c>
      <c r="C50" s="5">
        <f t="shared" si="1"/>
        <v>6000</v>
      </c>
      <c r="D50" s="5"/>
      <c r="E50" s="5"/>
      <c r="F50" s="5"/>
      <c r="G50" s="5">
        <v>6000</v>
      </c>
    </row>
    <row r="51" spans="1:7" ht="15.75">
      <c r="A51" s="24" t="s">
        <v>35</v>
      </c>
      <c r="B51" s="24"/>
      <c r="C51" s="5">
        <f t="shared" si="1"/>
        <v>96000</v>
      </c>
      <c r="D51" s="7">
        <f>SUM(D42:D46)</f>
        <v>0</v>
      </c>
      <c r="E51" s="7">
        <f>SUM(E42:E46)</f>
        <v>0</v>
      </c>
      <c r="F51" s="7">
        <f>SUM(F42:F46)</f>
        <v>0</v>
      </c>
      <c r="G51" s="7">
        <f>SUM(G42:G50)</f>
        <v>96000</v>
      </c>
    </row>
    <row r="52" spans="1:7" ht="83.25" customHeight="1">
      <c r="A52" s="59" t="s">
        <v>64</v>
      </c>
      <c r="B52" s="59"/>
      <c r="C52" s="59"/>
      <c r="D52" s="59"/>
      <c r="E52" s="59"/>
      <c r="F52" s="59"/>
      <c r="G52" s="59"/>
    </row>
    <row r="53" spans="1:7" ht="25.5" customHeight="1">
      <c r="A53" s="76" t="s">
        <v>51</v>
      </c>
      <c r="B53" s="8">
        <v>2015</v>
      </c>
      <c r="C53" s="5">
        <f aca="true" t="shared" si="2" ref="C53:C64">D53+E53+F53+G53</f>
        <v>9000</v>
      </c>
      <c r="D53" s="6"/>
      <c r="E53" s="6"/>
      <c r="F53" s="6"/>
      <c r="G53" s="7">
        <v>9000</v>
      </c>
    </row>
    <row r="54" spans="1:7" ht="27.75" customHeight="1">
      <c r="A54" s="72"/>
      <c r="B54" s="42">
        <v>2016</v>
      </c>
      <c r="C54" s="5">
        <f t="shared" si="2"/>
        <v>5000</v>
      </c>
      <c r="D54" s="6"/>
      <c r="E54" s="6"/>
      <c r="F54" s="6"/>
      <c r="G54" s="7">
        <v>5000</v>
      </c>
    </row>
    <row r="55" spans="1:67" ht="25.5" customHeight="1">
      <c r="A55" s="73"/>
      <c r="B55" s="42">
        <v>2017</v>
      </c>
      <c r="C55" s="5">
        <f t="shared" si="2"/>
        <v>5000</v>
      </c>
      <c r="D55" s="5"/>
      <c r="E55" s="5"/>
      <c r="F55" s="5"/>
      <c r="G55" s="7">
        <v>5000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32.25" customHeight="1">
      <c r="A56" s="76" t="s">
        <v>52</v>
      </c>
      <c r="B56" s="30">
        <v>2015</v>
      </c>
      <c r="C56" s="5">
        <f t="shared" si="2"/>
        <v>7000</v>
      </c>
      <c r="D56" s="5"/>
      <c r="E56" s="5"/>
      <c r="F56" s="5"/>
      <c r="G56" s="7">
        <v>7000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43.5" customHeight="1">
      <c r="A57" s="73"/>
      <c r="B57" s="42">
        <v>2016</v>
      </c>
      <c r="C57" s="5">
        <f t="shared" si="2"/>
        <v>1000</v>
      </c>
      <c r="D57" s="5"/>
      <c r="E57" s="5"/>
      <c r="F57" s="5"/>
      <c r="G57" s="5">
        <v>1000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25.5" customHeight="1">
      <c r="A58" s="79" t="s">
        <v>9</v>
      </c>
      <c r="B58" s="43">
        <v>2015</v>
      </c>
      <c r="C58" s="5">
        <f t="shared" si="2"/>
        <v>1500</v>
      </c>
      <c r="D58" s="5"/>
      <c r="E58" s="5"/>
      <c r="F58" s="5"/>
      <c r="G58" s="5">
        <v>1500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23.25" customHeight="1">
      <c r="A59" s="72"/>
      <c r="B59" s="44">
        <v>2016</v>
      </c>
      <c r="C59" s="5">
        <f t="shared" si="2"/>
        <v>9500</v>
      </c>
      <c r="D59" s="5"/>
      <c r="E59" s="5"/>
      <c r="F59" s="5"/>
      <c r="G59" s="5">
        <v>9500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26.25" customHeight="1">
      <c r="A60" s="73"/>
      <c r="B60" s="44">
        <v>2017</v>
      </c>
      <c r="C60" s="5">
        <f t="shared" si="2"/>
        <v>16000</v>
      </c>
      <c r="D60" s="5"/>
      <c r="E60" s="5"/>
      <c r="F60" s="5"/>
      <c r="G60" s="5">
        <v>16000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8.75" customHeight="1">
      <c r="A61" s="79" t="s">
        <v>8</v>
      </c>
      <c r="B61" s="43">
        <v>2015</v>
      </c>
      <c r="C61" s="5">
        <f t="shared" si="2"/>
        <v>1000</v>
      </c>
      <c r="D61" s="5"/>
      <c r="E61" s="5"/>
      <c r="F61" s="5"/>
      <c r="G61" s="5">
        <v>1000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0.25" customHeight="1">
      <c r="A62" s="80"/>
      <c r="B62" s="44">
        <v>2016</v>
      </c>
      <c r="C62" s="5">
        <f t="shared" si="2"/>
        <v>4000</v>
      </c>
      <c r="D62" s="5"/>
      <c r="E62" s="5"/>
      <c r="F62" s="5"/>
      <c r="G62" s="5">
        <v>4000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9.5" customHeight="1">
      <c r="A63" s="81"/>
      <c r="B63" s="44">
        <v>2017</v>
      </c>
      <c r="C63" s="5">
        <f t="shared" si="2"/>
        <v>3000</v>
      </c>
      <c r="D63" s="5"/>
      <c r="E63" s="5"/>
      <c r="F63" s="5"/>
      <c r="G63" s="5">
        <v>3000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47.25" customHeight="1">
      <c r="A64" s="22" t="s">
        <v>28</v>
      </c>
      <c r="B64" s="43">
        <v>2017</v>
      </c>
      <c r="C64" s="5">
        <f t="shared" si="2"/>
        <v>2500</v>
      </c>
      <c r="D64" s="5"/>
      <c r="E64" s="5"/>
      <c r="F64" s="5"/>
      <c r="G64" s="5">
        <v>2500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7" ht="19.5" customHeight="1">
      <c r="A65" s="11" t="s">
        <v>36</v>
      </c>
      <c r="B65" s="11"/>
      <c r="C65" s="5">
        <f>SUM(C53:C64)</f>
        <v>64500</v>
      </c>
      <c r="D65" s="6">
        <f>SUM(D53:D64)</f>
        <v>0</v>
      </c>
      <c r="E65" s="6">
        <f>SUM(E53:E64)</f>
        <v>0</v>
      </c>
      <c r="F65" s="6">
        <f>SUM(F53:F64)</f>
        <v>0</v>
      </c>
      <c r="G65" s="5">
        <f>SUM(G53:G64)</f>
        <v>64500</v>
      </c>
    </row>
    <row r="66" spans="1:7" ht="15.75">
      <c r="A66" s="7" t="s">
        <v>65</v>
      </c>
      <c r="B66" s="7"/>
      <c r="C66" s="20">
        <f>C51+C65+C40</f>
        <v>254186.64</v>
      </c>
      <c r="D66" s="51">
        <f>D51+D65+D40</f>
        <v>0</v>
      </c>
      <c r="E66" s="51">
        <f>E51+E65+E40</f>
        <v>0</v>
      </c>
      <c r="F66" s="51">
        <f>F51+F65+F40</f>
        <v>0</v>
      </c>
      <c r="G66" s="20">
        <f>G51+G65+G40</f>
        <v>254186.64</v>
      </c>
    </row>
    <row r="67" spans="1:7" ht="60" customHeight="1">
      <c r="A67" s="59" t="s">
        <v>66</v>
      </c>
      <c r="B67" s="59"/>
      <c r="C67" s="59"/>
      <c r="D67" s="59"/>
      <c r="E67" s="59"/>
      <c r="F67" s="59"/>
      <c r="G67" s="59"/>
    </row>
    <row r="68" spans="1:7" ht="100.5" customHeight="1">
      <c r="A68" s="83" t="s">
        <v>67</v>
      </c>
      <c r="B68" s="84"/>
      <c r="C68" s="84"/>
      <c r="D68" s="84"/>
      <c r="E68" s="84"/>
      <c r="F68" s="84"/>
      <c r="G68" s="85"/>
    </row>
    <row r="69" spans="1:8" s="10" customFormat="1" ht="31.5" customHeight="1">
      <c r="A69" s="71" t="s">
        <v>25</v>
      </c>
      <c r="B69" s="8">
        <v>2015</v>
      </c>
      <c r="C69" s="5">
        <f aca="true" t="shared" si="3" ref="C69:C89">D69+E69+F69+G69</f>
        <v>3990</v>
      </c>
      <c r="D69" s="5"/>
      <c r="E69" s="5"/>
      <c r="F69" s="5"/>
      <c r="G69" s="5">
        <v>3990</v>
      </c>
      <c r="H69" s="45"/>
    </row>
    <row r="70" spans="1:7" s="10" customFormat="1" ht="24" customHeight="1">
      <c r="A70" s="74"/>
      <c r="B70" s="8">
        <v>2016</v>
      </c>
      <c r="C70" s="5">
        <f t="shared" si="3"/>
        <v>5500</v>
      </c>
      <c r="D70" s="5"/>
      <c r="E70" s="5"/>
      <c r="F70" s="5"/>
      <c r="G70" s="5">
        <v>5500</v>
      </c>
    </row>
    <row r="71" spans="1:7" s="10" customFormat="1" ht="24" customHeight="1">
      <c r="A71" s="75"/>
      <c r="B71" s="8">
        <v>2017</v>
      </c>
      <c r="C71" s="5">
        <f t="shared" si="3"/>
        <v>2200</v>
      </c>
      <c r="D71" s="5"/>
      <c r="E71" s="5"/>
      <c r="F71" s="5"/>
      <c r="G71" s="5">
        <v>2200</v>
      </c>
    </row>
    <row r="72" spans="1:7" s="10" customFormat="1" ht="108" customHeight="1">
      <c r="A72" s="36" t="s">
        <v>55</v>
      </c>
      <c r="B72" s="48">
        <v>2015</v>
      </c>
      <c r="C72" s="37">
        <f t="shared" si="3"/>
        <v>2821</v>
      </c>
      <c r="D72" s="37"/>
      <c r="E72" s="37"/>
      <c r="F72" s="37"/>
      <c r="G72" s="37">
        <v>2821</v>
      </c>
    </row>
    <row r="73" spans="1:7" s="10" customFormat="1" ht="85.5" customHeight="1">
      <c r="A73" s="41" t="s">
        <v>70</v>
      </c>
      <c r="B73" s="49">
        <v>2015</v>
      </c>
      <c r="C73" s="37">
        <f>D73+E73+F73+G73</f>
        <v>990</v>
      </c>
      <c r="D73" s="37"/>
      <c r="E73" s="37"/>
      <c r="F73" s="37"/>
      <c r="G73" s="37">
        <v>990</v>
      </c>
    </row>
    <row r="74" spans="1:7" s="10" customFormat="1" ht="23.25" customHeight="1">
      <c r="A74" s="71" t="s">
        <v>26</v>
      </c>
      <c r="B74" s="8">
        <v>2015</v>
      </c>
      <c r="C74" s="5">
        <f t="shared" si="3"/>
        <v>2500</v>
      </c>
      <c r="D74" s="5"/>
      <c r="E74" s="5"/>
      <c r="F74" s="5"/>
      <c r="G74" s="5">
        <v>2500</v>
      </c>
    </row>
    <row r="75" spans="1:7" s="10" customFormat="1" ht="27.75" customHeight="1">
      <c r="A75" s="74"/>
      <c r="B75" s="8">
        <v>2016</v>
      </c>
      <c r="C75" s="5">
        <f t="shared" si="3"/>
        <v>16800</v>
      </c>
      <c r="D75" s="5"/>
      <c r="E75" s="5"/>
      <c r="F75" s="5"/>
      <c r="G75" s="5">
        <v>16800</v>
      </c>
    </row>
    <row r="76" spans="1:7" s="10" customFormat="1" ht="30.75" customHeight="1">
      <c r="A76" s="82"/>
      <c r="B76" s="8">
        <v>2017</v>
      </c>
      <c r="C76" s="5">
        <f t="shared" si="3"/>
        <v>11200</v>
      </c>
      <c r="D76" s="5"/>
      <c r="E76" s="5"/>
      <c r="F76" s="5"/>
      <c r="G76" s="5">
        <v>11200</v>
      </c>
    </row>
    <row r="77" spans="1:7" s="10" customFormat="1" ht="24.75" customHeight="1">
      <c r="A77" s="71" t="s">
        <v>16</v>
      </c>
      <c r="B77" s="30">
        <v>2015</v>
      </c>
      <c r="C77" s="5">
        <f t="shared" si="3"/>
        <v>20700</v>
      </c>
      <c r="D77" s="5"/>
      <c r="E77" s="5"/>
      <c r="F77" s="5"/>
      <c r="G77" s="5">
        <v>20700</v>
      </c>
    </row>
    <row r="78" spans="1:7" s="10" customFormat="1" ht="24.75" customHeight="1">
      <c r="A78" s="74"/>
      <c r="B78" s="31">
        <v>2016</v>
      </c>
      <c r="C78" s="5">
        <f t="shared" si="3"/>
        <v>23500</v>
      </c>
      <c r="D78" s="5"/>
      <c r="E78" s="5"/>
      <c r="F78" s="5"/>
      <c r="G78" s="5">
        <v>23500</v>
      </c>
    </row>
    <row r="79" spans="1:7" s="10" customFormat="1" ht="29.25" customHeight="1">
      <c r="A79" s="82"/>
      <c r="B79" s="50">
        <v>2017</v>
      </c>
      <c r="C79" s="5">
        <f t="shared" si="3"/>
        <v>24000</v>
      </c>
      <c r="D79" s="5"/>
      <c r="E79" s="5"/>
      <c r="F79" s="5"/>
      <c r="G79" s="5">
        <v>24000</v>
      </c>
    </row>
    <row r="80" spans="1:7" s="10" customFormat="1" ht="24" customHeight="1">
      <c r="A80" s="71" t="s">
        <v>17</v>
      </c>
      <c r="B80" s="8">
        <v>2015</v>
      </c>
      <c r="C80" s="5">
        <f t="shared" si="3"/>
        <v>26350</v>
      </c>
      <c r="D80" s="5"/>
      <c r="E80" s="5"/>
      <c r="F80" s="5"/>
      <c r="G80" s="5">
        <v>26350</v>
      </c>
    </row>
    <row r="81" spans="1:7" s="10" customFormat="1" ht="24" customHeight="1">
      <c r="A81" s="72"/>
      <c r="B81" s="42">
        <v>2016</v>
      </c>
      <c r="C81" s="5">
        <f t="shared" si="3"/>
        <v>26700</v>
      </c>
      <c r="D81" s="5"/>
      <c r="E81" s="5"/>
      <c r="F81" s="5"/>
      <c r="G81" s="5">
        <v>26700</v>
      </c>
    </row>
    <row r="82" spans="1:7" s="10" customFormat="1" ht="57.75" customHeight="1">
      <c r="A82" s="73"/>
      <c r="B82" s="42">
        <v>2017</v>
      </c>
      <c r="C82" s="5">
        <f t="shared" si="3"/>
        <v>27000</v>
      </c>
      <c r="D82" s="5"/>
      <c r="E82" s="5"/>
      <c r="F82" s="5"/>
      <c r="G82" s="5">
        <v>27000</v>
      </c>
    </row>
    <row r="83" spans="1:8" s="10" customFormat="1" ht="27" customHeight="1">
      <c r="A83" s="71" t="s">
        <v>27</v>
      </c>
      <c r="B83" s="8">
        <v>2015</v>
      </c>
      <c r="C83" s="5">
        <f t="shared" si="3"/>
        <v>2700</v>
      </c>
      <c r="D83" s="5"/>
      <c r="E83" s="5"/>
      <c r="F83" s="5"/>
      <c r="G83" s="5">
        <v>2700</v>
      </c>
      <c r="H83" s="45"/>
    </row>
    <row r="84" spans="1:7" s="10" customFormat="1" ht="31.5" customHeight="1">
      <c r="A84" s="72"/>
      <c r="B84" s="42">
        <v>2016</v>
      </c>
      <c r="C84" s="5">
        <f t="shared" si="3"/>
        <v>2500</v>
      </c>
      <c r="D84" s="5"/>
      <c r="E84" s="5"/>
      <c r="F84" s="5"/>
      <c r="G84" s="5">
        <v>2500</v>
      </c>
    </row>
    <row r="85" spans="1:7" s="10" customFormat="1" ht="20.25" customHeight="1">
      <c r="A85" s="73"/>
      <c r="B85" s="42">
        <v>2017</v>
      </c>
      <c r="C85" s="5">
        <f t="shared" si="3"/>
        <v>2500</v>
      </c>
      <c r="D85" s="5"/>
      <c r="E85" s="5"/>
      <c r="F85" s="5"/>
      <c r="G85" s="5">
        <v>2500</v>
      </c>
    </row>
    <row r="86" spans="1:7" s="10" customFormat="1" ht="36" customHeight="1">
      <c r="A86" s="29" t="s">
        <v>68</v>
      </c>
      <c r="B86" s="42">
        <v>2015</v>
      </c>
      <c r="C86" s="5">
        <f t="shared" si="3"/>
        <v>15000</v>
      </c>
      <c r="D86" s="5"/>
      <c r="E86" s="5"/>
      <c r="F86" s="5"/>
      <c r="G86" s="5">
        <v>15000</v>
      </c>
    </row>
    <row r="87" spans="1:7" s="10" customFormat="1" ht="33.75" customHeight="1">
      <c r="A87" s="29" t="s">
        <v>71</v>
      </c>
      <c r="B87" s="42">
        <v>2015</v>
      </c>
      <c r="C87" s="5">
        <f t="shared" si="3"/>
        <v>2000</v>
      </c>
      <c r="D87" s="5"/>
      <c r="E87" s="5"/>
      <c r="F87" s="5"/>
      <c r="G87" s="5">
        <v>2000</v>
      </c>
    </row>
    <row r="88" spans="1:7" s="10" customFormat="1" ht="66" customHeight="1">
      <c r="A88" s="29" t="s">
        <v>72</v>
      </c>
      <c r="B88" s="42">
        <v>2015</v>
      </c>
      <c r="C88" s="5">
        <f t="shared" si="3"/>
        <v>5000</v>
      </c>
      <c r="D88" s="5"/>
      <c r="E88" s="5"/>
      <c r="F88" s="5"/>
      <c r="G88" s="5">
        <v>5000</v>
      </c>
    </row>
    <row r="89" spans="1:7" s="10" customFormat="1" ht="20.25" customHeight="1">
      <c r="A89" s="29" t="s">
        <v>53</v>
      </c>
      <c r="B89" s="42">
        <v>2015</v>
      </c>
      <c r="C89" s="5">
        <f t="shared" si="3"/>
        <v>3200</v>
      </c>
      <c r="D89" s="5"/>
      <c r="E89" s="5"/>
      <c r="F89" s="5"/>
      <c r="G89" s="5">
        <v>3200</v>
      </c>
    </row>
    <row r="90" spans="1:7" ht="25.5" customHeight="1">
      <c r="A90" s="25" t="s">
        <v>34</v>
      </c>
      <c r="B90" s="25"/>
      <c r="C90" s="25">
        <f>SUM(C69:C89)</f>
        <v>227151</v>
      </c>
      <c r="D90" s="25">
        <f>SUM(D69:D76)</f>
        <v>0</v>
      </c>
      <c r="E90" s="25">
        <f>SUM(E69:E76)</f>
        <v>0</v>
      </c>
      <c r="F90" s="25">
        <f>SUM(F69:F76)</f>
        <v>0</v>
      </c>
      <c r="G90" s="25">
        <f>SUM(G69:G89)</f>
        <v>227151</v>
      </c>
    </row>
    <row r="91" spans="1:7" ht="23.25" customHeight="1">
      <c r="A91" s="25" t="s">
        <v>65</v>
      </c>
      <c r="B91" s="25"/>
      <c r="C91" s="25">
        <f>C90</f>
        <v>227151</v>
      </c>
      <c r="D91" s="25">
        <f>D90</f>
        <v>0</v>
      </c>
      <c r="E91" s="25">
        <f>E90</f>
        <v>0</v>
      </c>
      <c r="F91" s="25">
        <f>F90</f>
        <v>0</v>
      </c>
      <c r="G91" s="25">
        <f>G90</f>
        <v>227151</v>
      </c>
    </row>
    <row r="92" spans="1:7" ht="37.5">
      <c r="A92" s="25" t="s">
        <v>33</v>
      </c>
      <c r="B92" s="25"/>
      <c r="C92" s="26">
        <f>C93+C94+C95</f>
        <v>496644.24</v>
      </c>
      <c r="D92" s="26">
        <f>D91+D66+D26</f>
        <v>0</v>
      </c>
      <c r="E92" s="26">
        <f>E91+E66+E26</f>
        <v>0</v>
      </c>
      <c r="F92" s="26">
        <f>F91+F66+F26</f>
        <v>0</v>
      </c>
      <c r="G92" s="26">
        <f>G93+G94+G95</f>
        <v>496644.24</v>
      </c>
    </row>
    <row r="93" spans="1:7" ht="23.25" customHeight="1">
      <c r="A93" s="27" t="s">
        <v>37</v>
      </c>
      <c r="B93" s="27"/>
      <c r="C93" s="28">
        <f>G93+F93+E93+D93</f>
        <v>176744.24</v>
      </c>
      <c r="D93" s="28">
        <f>D23+D29+D32+D35+D42+D45+D46+D50+D53+D56+D58+D61+D69+D74+D77+D80+D83</f>
        <v>0</v>
      </c>
      <c r="E93" s="28">
        <f>E23+E29+E32+E35+E42+E45+E46+E50+E53+E56+E58+E61+E69+E74+E77+E80+E83</f>
        <v>0</v>
      </c>
      <c r="F93" s="28">
        <f>F23+F29+F32+F35+F42+F45+F46+F50+F53+F56+F58+F61+F69+F74+F77+F80+F83</f>
        <v>0</v>
      </c>
      <c r="G93" s="28">
        <f>G20+G23+G29+G32+G35+G38+G39+G42+G45+G46+G50+G53+G56+G58+G61+G69+G74+G77+G80+G83+G86+G87+G88+G89</f>
        <v>176744.24</v>
      </c>
    </row>
    <row r="94" spans="1:7" s="12" customFormat="1" ht="21" customHeight="1">
      <c r="A94" s="27" t="s">
        <v>38</v>
      </c>
      <c r="B94" s="27"/>
      <c r="C94" s="28">
        <f>C24+C30+C33+C36+C43+C47+C48+C54+C57+C59+C62+C70+C75+C78+C81+C84</f>
        <v>159500</v>
      </c>
      <c r="D94" s="28">
        <f>D24+D30+D33+D36+D43+D47+D48+D54+D57+D59+D62+D70+D75+D78+D81+D84</f>
        <v>0</v>
      </c>
      <c r="E94" s="28">
        <f>E24+E30+E33+E36+E43+E47+E48+E54+E57+E59+E62+E70+E75+E78+E81+E84</f>
        <v>0</v>
      </c>
      <c r="F94" s="28">
        <f>F24+F30+F33+F36+F43+F47+F48+F54+F57+F59+F62+F70+F75+F78+F81+F84</f>
        <v>0</v>
      </c>
      <c r="G94" s="28">
        <f>G24+G30+G33+G36+G43+G47+G48+G54+G57+G59+G62+G70+G75+G78+G81+G84</f>
        <v>159500</v>
      </c>
    </row>
    <row r="95" spans="1:7" ht="18.75">
      <c r="A95" s="27" t="s">
        <v>39</v>
      </c>
      <c r="B95" s="27"/>
      <c r="C95" s="28">
        <f>C25+C31+C34+C37+C44+C49+C55+C60+C63+C64+C71+C76+C79+C82+C85</f>
        <v>160400</v>
      </c>
      <c r="D95" s="28">
        <f>D25+D31+D34+D37+D44+D49+D55+D60+D63+D64+D71+D76+D79+D82+D85</f>
        <v>0</v>
      </c>
      <c r="E95" s="28">
        <f>E25+E31+E34+E37+E44+E49+E55+E60+E63+E64+E71+E76+E79+E82+E85</f>
        <v>0</v>
      </c>
      <c r="F95" s="28">
        <f>F25+F31+F34+F37+F44+F49+F55+F60+F63+F64+F71+F76+F79+F82+F85</f>
        <v>0</v>
      </c>
      <c r="G95" s="28">
        <f>G25+G31+G34+G37+G44+G49+G55+G60+G63+G64+G71+G76+G79+G82+G85</f>
        <v>160400</v>
      </c>
    </row>
    <row r="96" spans="1:7" ht="56.25">
      <c r="A96" s="25" t="s">
        <v>46</v>
      </c>
      <c r="B96" s="25"/>
      <c r="C96" s="26">
        <f>C97+C98+C99</f>
        <v>499629.94</v>
      </c>
      <c r="D96" s="26">
        <f>D95+D70+D30</f>
        <v>0</v>
      </c>
      <c r="E96" s="26">
        <f>E95+E70+E30</f>
        <v>0</v>
      </c>
      <c r="F96" s="26">
        <f>F95+F70+F30</f>
        <v>0</v>
      </c>
      <c r="G96" s="26">
        <f>G97+G98+G99</f>
        <v>499629.94</v>
      </c>
    </row>
    <row r="97" spans="1:67" ht="18.75">
      <c r="A97" s="27" t="s">
        <v>37</v>
      </c>
      <c r="B97" s="27"/>
      <c r="C97" s="28">
        <f>G97</f>
        <v>179729.94</v>
      </c>
      <c r="D97" s="28">
        <f>D27+D33+D36+D41+D46+D49+D50+D54+D57+D60+D62+D65+D75+D78+D81+D84+D91</f>
        <v>0</v>
      </c>
      <c r="E97" s="28">
        <f>E27+E33+E36+E41+E46+E49+E50+E54+E57+E60+E62+E65+E75+E78+E81+E84+E91</f>
        <v>0</v>
      </c>
      <c r="F97" s="28">
        <f>F27+F33+F36+F41+F46+F49+F50+F54+F57+F60+F62+F65+F75+F78+F81+F84+F91</f>
        <v>0</v>
      </c>
      <c r="G97" s="28">
        <f>G93+G15</f>
        <v>179729.94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8.75">
      <c r="A98" s="27" t="s">
        <v>38</v>
      </c>
      <c r="B98" s="27"/>
      <c r="C98" s="28">
        <f>G98</f>
        <v>159500</v>
      </c>
      <c r="D98" s="28">
        <f>D28+D34+D37+D42+D47+D51+D52+D58+D61+D63+D66+D76+D79+D82+D85+D92</f>
        <v>0</v>
      </c>
      <c r="E98" s="28">
        <f>E28+E34+E37+E42+E47+E51+E52+E58+E61+E63+E66+E76+E79+E82+E85+E92</f>
        <v>0</v>
      </c>
      <c r="F98" s="28">
        <f>F28+F34+F37+F42+F47+F51+F52+F58+F61+F63+F66+F76+F79+F82+F85+F92</f>
        <v>0</v>
      </c>
      <c r="G98" s="28">
        <f>G94</f>
        <v>159500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8.75">
      <c r="A99" s="27" t="s">
        <v>39</v>
      </c>
      <c r="B99" s="27"/>
      <c r="C99" s="28">
        <f>G99</f>
        <v>160400</v>
      </c>
      <c r="D99" s="28">
        <f>D29+D35+D40+D43+D48+D53+D59+D64+D67+D68+D77+D80+D83+D90+D93</f>
        <v>0</v>
      </c>
      <c r="E99" s="28">
        <f>E29+E35+E40+E43+E48+E53+E59+E64+E67+E68+E77+E80+E83+E90+E93</f>
        <v>0</v>
      </c>
      <c r="F99" s="28">
        <f>F29+F35+F40+F43+F48+F53+F59+F64+F67+F68+F77+F80+F83+F90+F93</f>
        <v>0</v>
      </c>
      <c r="G99" s="28">
        <f>G95</f>
        <v>160400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>
      <c r="A185" s="2"/>
      <c r="B185" s="2"/>
      <c r="C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8:67" ht="12.7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8:67" ht="12.7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8:67" ht="12.7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8:67" ht="12.7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8:67" ht="12.7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8:67" ht="12.7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8:67" ht="12.7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8:67" ht="12.7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8:67" ht="12.7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</sheetData>
  <mergeCells count="39">
    <mergeCell ref="A83:A85"/>
    <mergeCell ref="A53:A55"/>
    <mergeCell ref="A56:A57"/>
    <mergeCell ref="A61:A63"/>
    <mergeCell ref="A58:A60"/>
    <mergeCell ref="A69:A71"/>
    <mergeCell ref="A74:A76"/>
    <mergeCell ref="A77:A79"/>
    <mergeCell ref="A80:A82"/>
    <mergeCell ref="A68:G68"/>
    <mergeCell ref="A22:G22"/>
    <mergeCell ref="A28:G28"/>
    <mergeCell ref="A67:G67"/>
    <mergeCell ref="A29:A31"/>
    <mergeCell ref="A32:A34"/>
    <mergeCell ref="A27:G27"/>
    <mergeCell ref="A41:G41"/>
    <mergeCell ref="A52:G52"/>
    <mergeCell ref="A42:A44"/>
    <mergeCell ref="A23:A25"/>
    <mergeCell ref="E1:G1"/>
    <mergeCell ref="D2:G2"/>
    <mergeCell ref="E3:G3"/>
    <mergeCell ref="F9:F10"/>
    <mergeCell ref="G9:G10"/>
    <mergeCell ref="D9:D10"/>
    <mergeCell ref="E9:E10"/>
    <mergeCell ref="D8:G8"/>
    <mergeCell ref="D7:G7"/>
    <mergeCell ref="A5:G5"/>
    <mergeCell ref="C4:G4"/>
    <mergeCell ref="A16:G16"/>
    <mergeCell ref="A21:G21"/>
    <mergeCell ref="A11:G11"/>
    <mergeCell ref="A7:A10"/>
    <mergeCell ref="C7:C8"/>
    <mergeCell ref="C9:C10"/>
    <mergeCell ref="A17:G17"/>
    <mergeCell ref="A18:G1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zaytseva</cp:lastModifiedBy>
  <cp:lastPrinted>2015-03-20T09:45:04Z</cp:lastPrinted>
  <dcterms:created xsi:type="dcterms:W3CDTF">2009-08-28T11:57:52Z</dcterms:created>
  <dcterms:modified xsi:type="dcterms:W3CDTF">2015-03-27T06:14:06Z</dcterms:modified>
  <cp:category/>
  <cp:version/>
  <cp:contentType/>
  <cp:contentStatus/>
</cp:coreProperties>
</file>