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июнь" sheetId="1" r:id="rId1"/>
  </sheets>
  <definedNames>
    <definedName name="_xlnm.Print_Titles" localSheetId="0">'июнь'!$9:$12</definedName>
  </definedNames>
  <calcPr fullCalcOnLoad="1"/>
</workbook>
</file>

<file path=xl/sharedStrings.xml><?xml version="1.0" encoding="utf-8"?>
<sst xmlns="http://schemas.openxmlformats.org/spreadsheetml/2006/main" count="119" uniqueCount="81">
  <si>
    <t>1. Объекты социально-культурного назначения, жилищное строительство</t>
  </si>
  <si>
    <t>№ п/п</t>
  </si>
  <si>
    <t>Наименование и местонахождение объекта</t>
  </si>
  <si>
    <t>Год</t>
  </si>
  <si>
    <t>субсидии</t>
  </si>
  <si>
    <t>I Программная часть</t>
  </si>
  <si>
    <t>II Непрограммная часть</t>
  </si>
  <si>
    <t>Итого по разделу II:</t>
  </si>
  <si>
    <t>ВСЕГО</t>
  </si>
  <si>
    <t>Всего</t>
  </si>
  <si>
    <t>Администрация МО "Город Гатчина"</t>
  </si>
  <si>
    <t>бюджета МО "Город Гатчина"</t>
  </si>
  <si>
    <t>бюджета ГМР</t>
  </si>
  <si>
    <t>Заказчик</t>
  </si>
  <si>
    <t>Сметная стоимость, тыс.руб.</t>
  </si>
  <si>
    <t>Итого по разделу I:</t>
  </si>
  <si>
    <t>Итого по подразделу:</t>
  </si>
  <si>
    <t>Справочно</t>
  </si>
  <si>
    <t>прочие</t>
  </si>
  <si>
    <t>3.</t>
  </si>
  <si>
    <t>Итого по подразделу</t>
  </si>
  <si>
    <t>4.</t>
  </si>
  <si>
    <t>реконструкция канализационных очистных сооружений                             (КОС г. Гатчины) (Гатчинский район, вблизи дер. Ваяйлово)</t>
  </si>
  <si>
    <t>2010-2013</t>
  </si>
  <si>
    <t xml:space="preserve">ДЦП Модернизация  объектов коммунальной инфраструктуры МО "Город Гатчина" в сфере водоснабжения и водоотведения    на 2010-2013 г.г., в том числе: </t>
  </si>
  <si>
    <t>КВ</t>
  </si>
  <si>
    <t xml:space="preserve">Долгосрочная целевая программа «Энергосбережение и повышение энергетической эффективности в МО «Город Гатчина» на 2010-2015 годы» </t>
  </si>
  <si>
    <t>2010-2015</t>
  </si>
  <si>
    <t xml:space="preserve">ДЦП Модернизация  объектов коммунальной инфраструктуры  МО "Город Гатчина"в сфере теплоснабжения    на 2010-2015 г.г. </t>
  </si>
  <si>
    <t>Ремонт кровли жилого дома по адресу ул.Ген. Кныша,15</t>
  </si>
  <si>
    <t>Адресная программа капитальных вложений за счет  средств бюджета МО "Город Гатчина"</t>
  </si>
  <si>
    <t>Капитальный ремонт Гатчинского Дома культуры  по адресу: проспект 25 Октября,1</t>
  </si>
  <si>
    <t>МБУ "ГГДК"</t>
  </si>
  <si>
    <t xml:space="preserve">Долгосрочная целевая программа «Капитальный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период с 2011 по 2013 годы» </t>
  </si>
  <si>
    <t>на 2013 год</t>
  </si>
  <si>
    <t>2011-2013</t>
  </si>
  <si>
    <t>2013-2015</t>
  </si>
  <si>
    <t>2013-2014</t>
  </si>
  <si>
    <t>Долгосрочная целевая программа "Капитальный ремонт и ремонт автомобильных дорог общего пользования, находящихся в муниципальной собственности МО "Город Гатчина" на период с 2013 по 2014 годы"</t>
  </si>
  <si>
    <t>"Газоснабжение микрорайона "Химози" в границах улиц Матвеева, Двинского шоссе, ул. Ленинградских ополченцев, ул. Рубежной,  по адресу: Ленинградская область, г. Гатчина,  микрорайон "Химози"</t>
  </si>
  <si>
    <t>Разработка схемы теплоснабжения на территории МО "Город Гатчина"</t>
  </si>
  <si>
    <t>Проектные работы по продолжению ул.  Слепнева  ( от ул.ав. Зверевой до примыкания к ул. Киевской)</t>
  </si>
  <si>
    <t>План на 2013 год, тыс.руб.</t>
  </si>
  <si>
    <t>в том числе за счет средств:</t>
  </si>
  <si>
    <t>област-ного бюджета</t>
  </si>
  <si>
    <t>федерального бюджета</t>
  </si>
  <si>
    <t>Остаток на 01.01.2013 г.</t>
  </si>
  <si>
    <t>Приложение 9</t>
  </si>
  <si>
    <t xml:space="preserve">Корректировка проекта планировки территории и застройки Западного строительного района города Гатчина </t>
  </si>
  <si>
    <t xml:space="preserve">Долгосрочная целевая программа "Пожарная безопасность на территории МО "Город Гатчина" на 2013-2015 г.г."  </t>
  </si>
  <si>
    <t xml:space="preserve">   к решению совета депутатов МО "Город Гатчина"</t>
  </si>
  <si>
    <t xml:space="preserve">                     от  28 ноября 2012 года № 47                  </t>
  </si>
  <si>
    <t>Администрация МО "Город Гатчина", Комитет финансов МО "Город Гатчина", "Сервисная служба учреждений культуры г.Гатчины"</t>
  </si>
  <si>
    <t>Администрация МО "Город Гатчина",КУМИ МО"Город Гатчина", Комитет финансов МО "Город Гатчина", "Сервисная служба учреждений культуры г.Гатчины"</t>
  </si>
  <si>
    <t>(в редакции решения совета депутатов МО "Город Гатчина"</t>
  </si>
  <si>
    <t>Софинансирование в реконструкции многоквартирного жилого дома по адресу: г.Гатчина, ул.Чкалова,25б</t>
  </si>
  <si>
    <t>2012-2013</t>
  </si>
  <si>
    <t>Разработка рабочего проекта реконструкции котельной №11 МУП "Тепловые сети"г.Гатчины для установки паротурбогенератора (г.Гатчина, Промзона 1, квартал 4, площадка 1, корп. 1)</t>
  </si>
  <si>
    <t>2008-2013</t>
  </si>
  <si>
    <t>реконструкция котельной № 11 МУП "Тепловые сети" г. Гатчина для установки паротурбогенератора (г. Гатчина, Промзона 1, квартал 4, площадка 1, корп. 1),  приобретение  ПТГ</t>
  </si>
  <si>
    <t>Проектные и изыскательские работы по объекту: распределительный газо- провод низкого давления по ул.Сойту, Широкая, Парковая и Приоратская</t>
  </si>
  <si>
    <t>Проектные и изыскательские работы по объекту: распределительный газо- провод низкого давления по ул. Озерная, Красногвардейская, Нагорный пер., Малый пер.</t>
  </si>
  <si>
    <t>5.</t>
  </si>
  <si>
    <t>Строительство распределительного газопровода по пер.Кузнецкому</t>
  </si>
  <si>
    <t>6.</t>
  </si>
  <si>
    <t xml:space="preserve"> Проектные работы по дворовым территориям , экспертиза смет.</t>
  </si>
  <si>
    <t>"О  бюджете  МО Город Гатчина" на 2013 год "</t>
  </si>
  <si>
    <t>2.</t>
  </si>
  <si>
    <t xml:space="preserve"> Устройство спортивной площадки между ж.д. №9 по ул. 7-й Армии и ж.д. №25 по ул. Киргетова</t>
  </si>
  <si>
    <t xml:space="preserve">Ремонт тротуаров по адресам: ул.  Рысева  (от ул. Воскова до ул. Рошаля);  ул. Урицкого (от ул.7-ой Армии до ул. Радищева);ул. Красная (вдоль ж.д.2/18). Ремонт пешеходной дорожки от ул. Филиппова до ул. Коли Подрядчикова (между д/садами). Ремонт тротуаров  и  пешеходных дорожек  вдоль  ж.д. № 46,ж.д. № 46 корп.2,ж.д. №  48, ж.д. № 50, ж.д.№ 52, ж.д. № 54 корп.1, ж.д. № 54 корп.2 по  пр. 25 Октября </t>
  </si>
  <si>
    <t>Установка детских  площадок по адресам:ул.Достоевского д.13, ул Радищева д.11, д.13; ул. Радищева д.12, ул.Гагарина д.25,   ул.Достоевского д.17; ул.ул.Филиппова д.1, д.3; Красноармейский пр. д.20; ул.Ген.Кныша д.16,ул.Комсомольцев-подпольщиков,д.19,д.21,ул.Володарского д.34-пер.Инженерный д.1-ул.Урицкого д.35</t>
  </si>
  <si>
    <t xml:space="preserve"> Поставка и монтаж спортивного оборудования на площадках по адресам: ул.Заводская  д.1а,3,  ул.Куприна д.40,42,44;              ул.Кустова д.51, ул. Рысева д.53, ул. Комсомольцев-Подпольщиков 21</t>
  </si>
  <si>
    <t>Распределительный газопровод низкого давления в мкр. "Загвоздка",  вторая  очередь ( в границах ул. нади Фндоровой, ул. Герцена, ул. Шоссейная, пер. Некрасова, 3-го Тосненского пер., ул. Железнодорожная) г. Гатчина</t>
  </si>
  <si>
    <t>2. Объекты системы  водоснабжения и водоотведения</t>
  </si>
  <si>
    <t>Перекладка водопровода Д-500 мм II магистрального кольца, протяженностью 320 м на участке  от ВК-17 у Старой дороги до ВК-17/1 у д. №11 по ул. Красных Военлетов в г. Гатчина</t>
  </si>
  <si>
    <t>Перекладка стального водопровода протяженностью 120 м – перемычки между I и II магистральными кольцами от Коннетабля до Дома культуры в г.Гатчине</t>
  </si>
  <si>
    <t>3. Объекты системы  теплоснабжения</t>
  </si>
  <si>
    <t>4. Объекты  газификации</t>
  </si>
  <si>
    <t>5. Благоустройство</t>
  </si>
  <si>
    <t>Капитальный ремонт теплотрассы d 426 мм, от ТК-154б до смотровой камеры вдоль ул.Чехова, г.Гатчина</t>
  </si>
  <si>
    <r>
      <t>от 27</t>
    </r>
    <r>
      <rPr>
        <u val="single"/>
        <sz val="14"/>
        <rFont val="Times New Roman"/>
        <family val="1"/>
      </rPr>
      <t>ноября</t>
    </r>
    <r>
      <rPr>
        <sz val="14"/>
        <rFont val="Times New Roman"/>
        <family val="1"/>
      </rPr>
      <t xml:space="preserve">  2013года  №58)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</si>
</sst>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sz val="14"/>
      <color indexed="50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4"/>
      <color indexed="10"/>
      <name val="Arial Cyr"/>
      <family val="0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10"/>
      <name val="Arial Cyr"/>
      <family val="0"/>
    </font>
    <font>
      <b/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wrapText="1"/>
    </xf>
    <xf numFmtId="0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wrapText="1"/>
    </xf>
    <xf numFmtId="2" fontId="8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vertical="center" wrapText="1"/>
    </xf>
    <xf numFmtId="164" fontId="39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4" fontId="9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7" fillId="0" borderId="19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8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75" zoomScaleNormal="75" zoomScaleSheetLayoutView="75" zoomScalePageLayoutView="0" workbookViewId="0" topLeftCell="A1">
      <selection activeCell="J49" sqref="J49"/>
    </sheetView>
  </sheetViews>
  <sheetFormatPr defaultColWidth="9.00390625" defaultRowHeight="12.75" outlineLevelRow="1"/>
  <cols>
    <col min="1" max="1" width="5.25390625" style="15" customWidth="1"/>
    <col min="2" max="2" width="44.00390625" style="15" customWidth="1"/>
    <col min="3" max="3" width="7.75390625" style="15" customWidth="1"/>
    <col min="4" max="5" width="11.75390625" style="15" customWidth="1"/>
    <col min="6" max="6" width="12.875" style="15" customWidth="1"/>
    <col min="7" max="7" width="13.375" style="15" customWidth="1"/>
    <col min="8" max="8" width="10.25390625" style="15" customWidth="1"/>
    <col min="9" max="9" width="9.875" style="15" customWidth="1"/>
    <col min="10" max="10" width="10.375" style="15" customWidth="1"/>
    <col min="11" max="11" width="12.00390625" style="15" customWidth="1"/>
    <col min="12" max="12" width="27.00390625" style="15" customWidth="1"/>
    <col min="13" max="13" width="1.00390625" style="3" hidden="1" customWidth="1"/>
    <col min="14" max="14" width="13.875" style="3" customWidth="1"/>
    <col min="15" max="16384" width="9.125" style="3" customWidth="1"/>
  </cols>
  <sheetData>
    <row r="1" spans="10:12" ht="18">
      <c r="J1" s="88" t="s">
        <v>47</v>
      </c>
      <c r="K1" s="88"/>
      <c r="L1" s="88"/>
    </row>
    <row r="2" spans="8:12" ht="19.5" customHeight="1">
      <c r="H2" s="75" t="s">
        <v>50</v>
      </c>
      <c r="I2" s="75"/>
      <c r="J2" s="75"/>
      <c r="K2" s="75"/>
      <c r="L2" s="75"/>
    </row>
    <row r="3" spans="8:12" ht="23.25" customHeight="1">
      <c r="H3" s="75" t="s">
        <v>66</v>
      </c>
      <c r="I3" s="75"/>
      <c r="J3" s="75"/>
      <c r="K3" s="75"/>
      <c r="L3" s="75"/>
    </row>
    <row r="4" spans="8:12" ht="18.75">
      <c r="H4" s="89" t="s">
        <v>51</v>
      </c>
      <c r="I4" s="89"/>
      <c r="J4" s="89"/>
      <c r="K4" s="89"/>
      <c r="L4" s="89"/>
    </row>
    <row r="5" spans="8:12" ht="18.75">
      <c r="H5" s="89" t="s">
        <v>54</v>
      </c>
      <c r="I5" s="89"/>
      <c r="J5" s="89"/>
      <c r="K5" s="89"/>
      <c r="L5" s="89"/>
    </row>
    <row r="6" spans="8:12" ht="18.75">
      <c r="H6" s="89" t="s">
        <v>80</v>
      </c>
      <c r="I6" s="89"/>
      <c r="J6" s="89"/>
      <c r="K6" s="89"/>
      <c r="L6" s="89"/>
    </row>
    <row r="7" spans="1:14" ht="24.75" customHeight="1">
      <c r="A7" s="20"/>
      <c r="B7" s="87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1"/>
      <c r="N7" s="2"/>
    </row>
    <row r="8" spans="1:14" ht="18.75">
      <c r="A8" s="20"/>
      <c r="B8" s="87" t="s">
        <v>34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1"/>
      <c r="N8" s="2"/>
    </row>
    <row r="9" spans="1:13" ht="12.75" customHeight="1">
      <c r="A9" s="93" t="s">
        <v>1</v>
      </c>
      <c r="B9" s="93" t="s">
        <v>2</v>
      </c>
      <c r="C9" s="93" t="s">
        <v>3</v>
      </c>
      <c r="D9" s="93" t="s">
        <v>14</v>
      </c>
      <c r="E9" s="94"/>
      <c r="F9" s="78" t="s">
        <v>42</v>
      </c>
      <c r="G9" s="79"/>
      <c r="H9" s="79"/>
      <c r="I9" s="79"/>
      <c r="J9" s="79"/>
      <c r="K9" s="80"/>
      <c r="L9" s="93" t="s">
        <v>13</v>
      </c>
      <c r="M9" s="5"/>
    </row>
    <row r="10" spans="1:13" ht="18.75" customHeight="1">
      <c r="A10" s="93"/>
      <c r="B10" s="93"/>
      <c r="C10" s="93"/>
      <c r="D10" s="94"/>
      <c r="E10" s="94"/>
      <c r="F10" s="93" t="s">
        <v>9</v>
      </c>
      <c r="G10" s="78" t="s">
        <v>43</v>
      </c>
      <c r="H10" s="79"/>
      <c r="I10" s="79"/>
      <c r="J10" s="80"/>
      <c r="K10" s="91" t="s">
        <v>17</v>
      </c>
      <c r="L10" s="93"/>
      <c r="M10" s="5"/>
    </row>
    <row r="11" spans="1:13" ht="18.75">
      <c r="A11" s="93"/>
      <c r="B11" s="93"/>
      <c r="C11" s="93"/>
      <c r="D11" s="94"/>
      <c r="E11" s="94"/>
      <c r="F11" s="93"/>
      <c r="G11" s="84" t="s">
        <v>11</v>
      </c>
      <c r="H11" s="84" t="s">
        <v>4</v>
      </c>
      <c r="I11" s="84"/>
      <c r="J11" s="84"/>
      <c r="K11" s="92"/>
      <c r="L11" s="93"/>
      <c r="M11" s="5"/>
    </row>
    <row r="12" spans="1:13" ht="79.5" customHeight="1">
      <c r="A12" s="93"/>
      <c r="B12" s="93"/>
      <c r="C12" s="93"/>
      <c r="D12" s="24" t="s">
        <v>25</v>
      </c>
      <c r="E12" s="55" t="s">
        <v>46</v>
      </c>
      <c r="F12" s="93"/>
      <c r="G12" s="93"/>
      <c r="H12" s="11" t="s">
        <v>45</v>
      </c>
      <c r="I12" s="11" t="s">
        <v>44</v>
      </c>
      <c r="J12" s="11" t="s">
        <v>12</v>
      </c>
      <c r="K12" s="24" t="s">
        <v>18</v>
      </c>
      <c r="L12" s="93"/>
      <c r="M12" s="5"/>
    </row>
    <row r="13" spans="1:13" ht="15" customHeight="1">
      <c r="A13" s="11">
        <v>1</v>
      </c>
      <c r="B13" s="11">
        <v>2</v>
      </c>
      <c r="C13" s="11">
        <v>3</v>
      </c>
      <c r="D13" s="55">
        <v>4</v>
      </c>
      <c r="E13" s="55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24">
        <v>11</v>
      </c>
      <c r="L13" s="11">
        <v>12</v>
      </c>
      <c r="M13" s="5"/>
    </row>
    <row r="14" spans="1:13" ht="18.75">
      <c r="A14" s="90" t="s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4" ht="133.5" customHeight="1">
      <c r="A15" s="11">
        <v>1</v>
      </c>
      <c r="B15" s="21" t="s">
        <v>49</v>
      </c>
      <c r="C15" s="11" t="s">
        <v>36</v>
      </c>
      <c r="D15" s="37">
        <v>6800</v>
      </c>
      <c r="E15" s="37">
        <v>6800</v>
      </c>
      <c r="F15" s="37">
        <f>G15+H15+I15+J15</f>
        <v>2097</v>
      </c>
      <c r="G15" s="37">
        <v>2097</v>
      </c>
      <c r="H15" s="17"/>
      <c r="I15" s="17"/>
      <c r="J15" s="17"/>
      <c r="K15" s="17"/>
      <c r="L15" s="11" t="s">
        <v>53</v>
      </c>
      <c r="M15" s="6"/>
      <c r="N15" s="25"/>
    </row>
    <row r="16" spans="1:13" s="30" customFormat="1" ht="81.75" customHeight="1" hidden="1" outlineLevel="1">
      <c r="A16" s="11">
        <v>2</v>
      </c>
      <c r="B16" s="21" t="s">
        <v>24</v>
      </c>
      <c r="C16" s="11" t="s">
        <v>23</v>
      </c>
      <c r="D16" s="44">
        <v>223221</v>
      </c>
      <c r="E16" s="44">
        <v>26672.4</v>
      </c>
      <c r="F16" s="37">
        <f>G16</f>
        <v>0</v>
      </c>
      <c r="G16" s="37">
        <v>0</v>
      </c>
      <c r="H16" s="26"/>
      <c r="I16" s="26"/>
      <c r="J16" s="28"/>
      <c r="K16" s="41">
        <v>11924.4</v>
      </c>
      <c r="L16" s="11" t="s">
        <v>10</v>
      </c>
      <c r="M16" s="29"/>
    </row>
    <row r="17" spans="1:13" s="36" customFormat="1" ht="67.5" customHeight="1" hidden="1" outlineLevel="1">
      <c r="A17" s="11"/>
      <c r="B17" s="32" t="s">
        <v>22</v>
      </c>
      <c r="C17" s="11" t="s">
        <v>23</v>
      </c>
      <c r="D17" s="44">
        <v>217928.5</v>
      </c>
      <c r="E17" s="44">
        <f>G17+K17</f>
        <v>11924.4</v>
      </c>
      <c r="F17" s="53">
        <f>G17</f>
        <v>0</v>
      </c>
      <c r="G17" s="53">
        <v>0</v>
      </c>
      <c r="H17" s="33"/>
      <c r="I17" s="33"/>
      <c r="J17" s="34"/>
      <c r="K17" s="42">
        <v>11924.4</v>
      </c>
      <c r="L17" s="31"/>
      <c r="M17" s="35"/>
    </row>
    <row r="18" spans="1:13" s="30" customFormat="1" ht="66" customHeight="1" collapsed="1">
      <c r="A18" s="11">
        <v>2</v>
      </c>
      <c r="B18" s="21" t="s">
        <v>28</v>
      </c>
      <c r="C18" s="11" t="s">
        <v>27</v>
      </c>
      <c r="D18" s="11">
        <v>178897</v>
      </c>
      <c r="E18" s="11">
        <v>143700</v>
      </c>
      <c r="F18" s="37">
        <f>G18+H18+I18+J18</f>
        <v>10000</v>
      </c>
      <c r="G18" s="37">
        <v>10000</v>
      </c>
      <c r="H18" s="26"/>
      <c r="I18" s="26"/>
      <c r="J18" s="28"/>
      <c r="K18" s="41">
        <v>39900</v>
      </c>
      <c r="L18" s="11" t="s">
        <v>10</v>
      </c>
      <c r="M18" s="29"/>
    </row>
    <row r="19" spans="1:13" s="30" customFormat="1" ht="79.5" customHeight="1">
      <c r="A19" s="27"/>
      <c r="B19" s="32" t="s">
        <v>59</v>
      </c>
      <c r="C19" s="45" t="s">
        <v>27</v>
      </c>
      <c r="D19" s="45">
        <v>169500</v>
      </c>
      <c r="E19" s="45">
        <v>143700</v>
      </c>
      <c r="F19" s="53">
        <f>G19+H19+I19+J19</f>
        <v>10000</v>
      </c>
      <c r="G19" s="53">
        <v>10000</v>
      </c>
      <c r="H19" s="33"/>
      <c r="I19" s="33"/>
      <c r="J19" s="34"/>
      <c r="K19" s="46">
        <v>39900</v>
      </c>
      <c r="L19" s="27"/>
      <c r="M19" s="29"/>
    </row>
    <row r="20" spans="1:13" ht="94.5">
      <c r="A20" s="40">
        <v>3</v>
      </c>
      <c r="B20" s="43" t="s">
        <v>26</v>
      </c>
      <c r="C20" s="11" t="s">
        <v>27</v>
      </c>
      <c r="D20" s="11">
        <v>157519.3</v>
      </c>
      <c r="E20" s="11">
        <v>105506</v>
      </c>
      <c r="F20" s="37">
        <f>G20</f>
        <v>235</v>
      </c>
      <c r="G20" s="37">
        <v>235</v>
      </c>
      <c r="H20" s="17"/>
      <c r="I20" s="17"/>
      <c r="J20" s="22"/>
      <c r="K20" s="41"/>
      <c r="L20" s="11" t="s">
        <v>52</v>
      </c>
      <c r="M20" s="6"/>
    </row>
    <row r="21" spans="1:13" ht="111.75" customHeight="1">
      <c r="A21" s="40">
        <v>4</v>
      </c>
      <c r="B21" s="43" t="s">
        <v>33</v>
      </c>
      <c r="C21" s="11" t="s">
        <v>35</v>
      </c>
      <c r="D21" s="11">
        <v>118145.3</v>
      </c>
      <c r="E21" s="11">
        <v>45921.9</v>
      </c>
      <c r="F21" s="37">
        <f>G21+I21+J21</f>
        <v>44221.9</v>
      </c>
      <c r="G21" s="37">
        <v>17160.7</v>
      </c>
      <c r="H21" s="37"/>
      <c r="I21" s="17">
        <v>25561.2</v>
      </c>
      <c r="J21" s="41">
        <v>1500</v>
      </c>
      <c r="K21" s="41"/>
      <c r="L21" s="11" t="s">
        <v>10</v>
      </c>
      <c r="M21" s="6"/>
    </row>
    <row r="22" spans="1:13" ht="99" customHeight="1">
      <c r="A22" s="11">
        <v>5</v>
      </c>
      <c r="B22" s="47" t="s">
        <v>38</v>
      </c>
      <c r="C22" s="11" t="s">
        <v>37</v>
      </c>
      <c r="D22" s="44">
        <v>95354.3</v>
      </c>
      <c r="E22" s="44">
        <v>95354.3</v>
      </c>
      <c r="F22" s="37">
        <f>G22+I22+J22</f>
        <v>84539.6</v>
      </c>
      <c r="G22" s="37">
        <v>58283</v>
      </c>
      <c r="H22" s="37"/>
      <c r="I22" s="17">
        <v>19756.6</v>
      </c>
      <c r="J22" s="22">
        <v>6500</v>
      </c>
      <c r="K22" s="41"/>
      <c r="L22" s="11" t="s">
        <v>10</v>
      </c>
      <c r="M22" s="6"/>
    </row>
    <row r="23" spans="1:13" ht="18.75" customHeight="1">
      <c r="A23" s="85" t="s">
        <v>15</v>
      </c>
      <c r="B23" s="86"/>
      <c r="C23" s="12"/>
      <c r="D23" s="39">
        <f>D15+D16+D18+D20+D21+D22</f>
        <v>779936.9000000001</v>
      </c>
      <c r="E23" s="39">
        <f>E15+E16+E18+E20+E21+E22</f>
        <v>423954.60000000003</v>
      </c>
      <c r="F23" s="38">
        <f>G23+H23+I23+J23</f>
        <v>141093.5</v>
      </c>
      <c r="G23" s="39">
        <f>G15+G16+G18+G20+G21+G22</f>
        <v>87775.7</v>
      </c>
      <c r="H23" s="39">
        <f>H15+H16+H18+H20+H21+H22</f>
        <v>0</v>
      </c>
      <c r="I23" s="39">
        <f>I15+I16+I18+I20+I21+I22</f>
        <v>45317.8</v>
      </c>
      <c r="J23" s="39">
        <f>J15+J16+J18+J20+J21+J22</f>
        <v>8000</v>
      </c>
      <c r="K23" s="39"/>
      <c r="L23" s="11"/>
      <c r="M23" s="6"/>
    </row>
    <row r="24" spans="1:13" ht="18.75" customHeight="1">
      <c r="A24" s="81" t="s">
        <v>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</row>
    <row r="25" spans="1:13" ht="18.75" customHeight="1">
      <c r="A25" s="81" t="s">
        <v>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1:13" ht="50.25" customHeight="1">
      <c r="A26" s="5">
        <v>1</v>
      </c>
      <c r="B26" s="19" t="s">
        <v>31</v>
      </c>
      <c r="C26" s="11" t="s">
        <v>36</v>
      </c>
      <c r="D26" s="56">
        <v>225000</v>
      </c>
      <c r="E26" s="45">
        <v>225000</v>
      </c>
      <c r="F26" s="37">
        <f>G26+H26+I26+J26</f>
        <v>115500</v>
      </c>
      <c r="G26" s="37">
        <v>58000</v>
      </c>
      <c r="H26" s="17"/>
      <c r="I26" s="37">
        <v>57500</v>
      </c>
      <c r="J26" s="49"/>
      <c r="K26" s="49"/>
      <c r="L26" s="11" t="s">
        <v>32</v>
      </c>
      <c r="M26" s="48"/>
    </row>
    <row r="27" spans="1:13" ht="39" customHeight="1">
      <c r="A27" s="11">
        <v>2</v>
      </c>
      <c r="B27" s="13" t="s">
        <v>29</v>
      </c>
      <c r="C27" s="11">
        <v>2013</v>
      </c>
      <c r="D27" s="44">
        <v>2071</v>
      </c>
      <c r="E27" s="11">
        <v>2071</v>
      </c>
      <c r="F27" s="37">
        <f>G27+H27+I27++J27</f>
        <v>2071</v>
      </c>
      <c r="G27" s="37">
        <v>2071</v>
      </c>
      <c r="H27" s="17"/>
      <c r="I27" s="17"/>
      <c r="J27" s="17"/>
      <c r="K27" s="17"/>
      <c r="L27" s="11" t="s">
        <v>10</v>
      </c>
      <c r="M27" s="6"/>
    </row>
    <row r="28" spans="1:13" ht="52.5" customHeight="1">
      <c r="A28" s="40">
        <v>3</v>
      </c>
      <c r="B28" s="13" t="s">
        <v>48</v>
      </c>
      <c r="C28" s="11">
        <v>2013</v>
      </c>
      <c r="D28" s="44">
        <v>1500</v>
      </c>
      <c r="E28" s="11">
        <v>1500</v>
      </c>
      <c r="F28" s="37">
        <v>1500</v>
      </c>
      <c r="G28" s="37">
        <v>1500</v>
      </c>
      <c r="H28" s="17"/>
      <c r="I28" s="17"/>
      <c r="J28" s="17"/>
      <c r="K28" s="17"/>
      <c r="L28" s="11" t="s">
        <v>10</v>
      </c>
      <c r="M28" s="6"/>
    </row>
    <row r="29" spans="1:13" ht="57.75" customHeight="1">
      <c r="A29" s="40">
        <v>4</v>
      </c>
      <c r="B29" s="13" t="s">
        <v>55</v>
      </c>
      <c r="C29" s="11" t="s">
        <v>35</v>
      </c>
      <c r="D29" s="44">
        <v>2985</v>
      </c>
      <c r="E29" s="11">
        <v>2082.5</v>
      </c>
      <c r="F29" s="37">
        <f>SUM(G29:J29)</f>
        <v>2082.5</v>
      </c>
      <c r="G29" s="37">
        <v>2082.5</v>
      </c>
      <c r="H29" s="17"/>
      <c r="I29" s="17"/>
      <c r="J29" s="17"/>
      <c r="K29" s="17"/>
      <c r="L29" s="11" t="s">
        <v>10</v>
      </c>
      <c r="M29" s="6"/>
    </row>
    <row r="30" spans="1:13" ht="18.75" customHeight="1">
      <c r="A30" s="85" t="s">
        <v>16</v>
      </c>
      <c r="B30" s="86"/>
      <c r="C30" s="16"/>
      <c r="D30" s="38">
        <f>SUM(D26:D29)</f>
        <v>231556</v>
      </c>
      <c r="E30" s="38">
        <f>SUM(E26:E29)</f>
        <v>230653.5</v>
      </c>
      <c r="F30" s="38">
        <f>G30+H30+I30++J30</f>
        <v>121153.5</v>
      </c>
      <c r="G30" s="38">
        <f>SUM(G26:G29)</f>
        <v>63653.5</v>
      </c>
      <c r="H30" s="38"/>
      <c r="I30" s="38">
        <f>SUM(I26:I29)</f>
        <v>57500</v>
      </c>
      <c r="J30" s="38"/>
      <c r="K30" s="38"/>
      <c r="L30" s="19"/>
      <c r="M30" s="4"/>
    </row>
    <row r="31" spans="1:13" ht="18.75" customHeight="1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M31" s="4"/>
    </row>
    <row r="32" spans="1:13" ht="78.75">
      <c r="A32" s="5">
        <v>1</v>
      </c>
      <c r="B32" s="59" t="s">
        <v>74</v>
      </c>
      <c r="C32" s="11">
        <v>2013</v>
      </c>
      <c r="D32" s="56">
        <v>2790.6</v>
      </c>
      <c r="E32" s="56">
        <f>F32</f>
        <v>2790.55</v>
      </c>
      <c r="F32" s="37">
        <f>G32+H32+I32+J32</f>
        <v>2790.55</v>
      </c>
      <c r="G32" s="37">
        <v>1327.9</v>
      </c>
      <c r="H32" s="17"/>
      <c r="I32" s="37">
        <v>1462.65</v>
      </c>
      <c r="J32" s="49"/>
      <c r="K32" s="49"/>
      <c r="L32" s="11" t="s">
        <v>10</v>
      </c>
      <c r="M32" s="4"/>
    </row>
    <row r="33" spans="1:13" ht="63">
      <c r="A33" s="11">
        <v>2</v>
      </c>
      <c r="B33" s="59" t="s">
        <v>75</v>
      </c>
      <c r="C33" s="11">
        <v>2013</v>
      </c>
      <c r="D33" s="44">
        <v>3826.6</v>
      </c>
      <c r="E33" s="44">
        <f>F33</f>
        <v>3826.62</v>
      </c>
      <c r="F33" s="37">
        <f>G33+H33+I33++J33</f>
        <v>3826.62</v>
      </c>
      <c r="G33" s="37">
        <v>2050</v>
      </c>
      <c r="H33" s="17"/>
      <c r="I33" s="37">
        <v>1776.62</v>
      </c>
      <c r="J33" s="17"/>
      <c r="K33" s="17"/>
      <c r="L33" s="11" t="s">
        <v>10</v>
      </c>
      <c r="M33" s="4"/>
    </row>
    <row r="34" spans="1:13" ht="18.75" customHeight="1">
      <c r="A34" s="74" t="s">
        <v>16</v>
      </c>
      <c r="B34" s="74"/>
      <c r="C34" s="16"/>
      <c r="D34" s="38">
        <f aca="true" t="shared" si="0" ref="D34:I34">SUM(D32:D33)</f>
        <v>6617.2</v>
      </c>
      <c r="E34" s="38">
        <f t="shared" si="0"/>
        <v>6617.17</v>
      </c>
      <c r="F34" s="38">
        <f t="shared" si="0"/>
        <v>6617.17</v>
      </c>
      <c r="G34" s="38">
        <f t="shared" si="0"/>
        <v>3377.9</v>
      </c>
      <c r="H34" s="38">
        <f t="shared" si="0"/>
        <v>0</v>
      </c>
      <c r="I34" s="38">
        <f t="shared" si="0"/>
        <v>3239.27</v>
      </c>
      <c r="J34" s="38"/>
      <c r="K34" s="38"/>
      <c r="L34" s="66"/>
      <c r="M34" s="4"/>
    </row>
    <row r="35" spans="1:13" ht="18.75" customHeight="1">
      <c r="A35" s="71" t="s">
        <v>76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  <c r="M35" s="4"/>
    </row>
    <row r="36" spans="1:13" ht="33.75" customHeight="1">
      <c r="A36" s="40">
        <v>1</v>
      </c>
      <c r="B36" s="59" t="s">
        <v>40</v>
      </c>
      <c r="C36" s="13" t="s">
        <v>56</v>
      </c>
      <c r="D36" s="44">
        <v>3000</v>
      </c>
      <c r="E36" s="44">
        <v>3000</v>
      </c>
      <c r="F36" s="37">
        <f>G36</f>
        <v>1400</v>
      </c>
      <c r="G36" s="44">
        <v>1400</v>
      </c>
      <c r="H36" s="6"/>
      <c r="I36" s="6"/>
      <c r="J36" s="6"/>
      <c r="K36" s="6"/>
      <c r="L36" s="11" t="s">
        <v>10</v>
      </c>
      <c r="M36" s="4"/>
    </row>
    <row r="37" spans="1:13" ht="80.25" customHeight="1">
      <c r="A37" s="67">
        <v>2</v>
      </c>
      <c r="B37" s="57" t="s">
        <v>57</v>
      </c>
      <c r="C37" s="68" t="s">
        <v>58</v>
      </c>
      <c r="D37" s="69">
        <v>9165.33</v>
      </c>
      <c r="E37" s="69">
        <v>2727</v>
      </c>
      <c r="F37" s="70">
        <v>2727</v>
      </c>
      <c r="G37" s="69">
        <v>2727</v>
      </c>
      <c r="H37" s="65"/>
      <c r="I37" s="65"/>
      <c r="J37" s="65"/>
      <c r="K37" s="65"/>
      <c r="L37" s="65" t="s">
        <v>10</v>
      </c>
      <c r="M37" s="4"/>
    </row>
    <row r="38" spans="1:13" ht="47.25">
      <c r="A38" s="11">
        <v>3</v>
      </c>
      <c r="B38" s="59" t="s">
        <v>79</v>
      </c>
      <c r="C38" s="13">
        <v>2013</v>
      </c>
      <c r="D38" s="44">
        <v>5777.3</v>
      </c>
      <c r="E38" s="37">
        <f>F38</f>
        <v>5777.3</v>
      </c>
      <c r="F38" s="37">
        <f>SUM(G38:K38)</f>
        <v>5777.3</v>
      </c>
      <c r="G38" s="44">
        <v>2777.3</v>
      </c>
      <c r="H38" s="11"/>
      <c r="I38" s="11">
        <v>3000</v>
      </c>
      <c r="J38" s="11"/>
      <c r="K38" s="11"/>
      <c r="L38" s="11" t="s">
        <v>10</v>
      </c>
      <c r="M38" s="4"/>
    </row>
    <row r="39" spans="1:13" ht="18.75" customHeight="1">
      <c r="A39" s="85" t="s">
        <v>16</v>
      </c>
      <c r="B39" s="86"/>
      <c r="C39" s="62"/>
      <c r="D39" s="51">
        <f>D36+D37+D38</f>
        <v>17942.63</v>
      </c>
      <c r="E39" s="51">
        <f aca="true" t="shared" si="1" ref="E39:K39">E36+E37+E38</f>
        <v>11504.3</v>
      </c>
      <c r="F39" s="51">
        <f t="shared" si="1"/>
        <v>9904.3</v>
      </c>
      <c r="G39" s="51">
        <f t="shared" si="1"/>
        <v>6904.3</v>
      </c>
      <c r="H39" s="51">
        <f t="shared" si="1"/>
        <v>0</v>
      </c>
      <c r="I39" s="51">
        <f t="shared" si="1"/>
        <v>3000</v>
      </c>
      <c r="J39" s="51">
        <f t="shared" si="1"/>
        <v>0</v>
      </c>
      <c r="K39" s="51">
        <f t="shared" si="1"/>
        <v>0</v>
      </c>
      <c r="L39" s="19"/>
      <c r="M39" s="4"/>
    </row>
    <row r="40" spans="1:13" ht="18.75" customHeight="1">
      <c r="A40" s="71" t="s">
        <v>77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7"/>
    </row>
    <row r="41" spans="1:13" ht="81" customHeight="1">
      <c r="A41" s="58">
        <v>1</v>
      </c>
      <c r="B41" s="13" t="s">
        <v>39</v>
      </c>
      <c r="C41" s="61" t="s">
        <v>37</v>
      </c>
      <c r="D41" s="4">
        <v>36080.6</v>
      </c>
      <c r="E41" s="4">
        <v>36080.6</v>
      </c>
      <c r="F41" s="64">
        <f>G41+I41+J41</f>
        <v>15738.047999999999</v>
      </c>
      <c r="G41" s="64">
        <v>2238.048</v>
      </c>
      <c r="H41" s="6"/>
      <c r="I41" s="54">
        <v>12000</v>
      </c>
      <c r="J41" s="54">
        <v>1500</v>
      </c>
      <c r="K41" s="6"/>
      <c r="L41" s="11" t="s">
        <v>10</v>
      </c>
      <c r="M41" s="7"/>
    </row>
    <row r="42" spans="1:13" ht="66" customHeight="1">
      <c r="A42" s="40" t="s">
        <v>67</v>
      </c>
      <c r="B42" s="21" t="s">
        <v>60</v>
      </c>
      <c r="C42" s="21" t="s">
        <v>37</v>
      </c>
      <c r="D42" s="44">
        <v>2662</v>
      </c>
      <c r="E42" s="44">
        <v>2662</v>
      </c>
      <c r="F42" s="37">
        <f>G42</f>
        <v>100</v>
      </c>
      <c r="G42" s="37">
        <v>100</v>
      </c>
      <c r="H42" s="17"/>
      <c r="I42" s="37"/>
      <c r="J42" s="37"/>
      <c r="K42" s="17"/>
      <c r="L42" s="11" t="s">
        <v>10</v>
      </c>
      <c r="M42" s="4"/>
    </row>
    <row r="43" spans="1:13" ht="79.5" customHeight="1">
      <c r="A43" s="40" t="s">
        <v>19</v>
      </c>
      <c r="B43" s="21" t="s">
        <v>61</v>
      </c>
      <c r="C43" s="21" t="s">
        <v>37</v>
      </c>
      <c r="D43" s="44">
        <v>780</v>
      </c>
      <c r="E43" s="44">
        <v>780</v>
      </c>
      <c r="F43" s="37">
        <f>G43</f>
        <v>100</v>
      </c>
      <c r="G43" s="37">
        <v>100</v>
      </c>
      <c r="H43" s="17"/>
      <c r="I43" s="37"/>
      <c r="J43" s="37"/>
      <c r="K43" s="17"/>
      <c r="L43" s="11" t="s">
        <v>10</v>
      </c>
      <c r="M43" s="4"/>
    </row>
    <row r="44" spans="1:13" ht="36" customHeight="1">
      <c r="A44" s="40" t="s">
        <v>21</v>
      </c>
      <c r="B44" s="21" t="s">
        <v>63</v>
      </c>
      <c r="C44" s="21" t="s">
        <v>37</v>
      </c>
      <c r="D44" s="44">
        <v>600</v>
      </c>
      <c r="E44" s="44">
        <v>600</v>
      </c>
      <c r="F44" s="37">
        <f>G44</f>
        <v>600</v>
      </c>
      <c r="G44" s="37">
        <v>600</v>
      </c>
      <c r="H44" s="17"/>
      <c r="I44" s="37"/>
      <c r="J44" s="37"/>
      <c r="K44" s="17"/>
      <c r="L44" s="11" t="s">
        <v>10</v>
      </c>
      <c r="M44" s="4"/>
    </row>
    <row r="45" spans="1:13" ht="109.5" customHeight="1">
      <c r="A45" s="40" t="s">
        <v>62</v>
      </c>
      <c r="B45" s="63" t="s">
        <v>72</v>
      </c>
      <c r="C45" s="21" t="s">
        <v>37</v>
      </c>
      <c r="D45" s="44">
        <v>31598.59</v>
      </c>
      <c r="E45" s="44">
        <v>31598.59</v>
      </c>
      <c r="F45" s="37">
        <f>G45</f>
        <v>2500</v>
      </c>
      <c r="G45" s="37">
        <v>2500</v>
      </c>
      <c r="H45" s="17"/>
      <c r="I45" s="37"/>
      <c r="J45" s="37"/>
      <c r="K45" s="17"/>
      <c r="L45" s="11" t="s">
        <v>10</v>
      </c>
      <c r="M45" s="4"/>
    </row>
    <row r="46" spans="1:13" ht="18.75" customHeight="1">
      <c r="A46" s="85" t="s">
        <v>16</v>
      </c>
      <c r="B46" s="86"/>
      <c r="C46" s="16"/>
      <c r="D46" s="38">
        <f>SUM(D41:D45)</f>
        <v>71721.19</v>
      </c>
      <c r="E46" s="38">
        <f aca="true" t="shared" si="2" ref="E46:K46">SUM(E41:E45)</f>
        <v>71721.19</v>
      </c>
      <c r="F46" s="38">
        <f t="shared" si="2"/>
        <v>19038.048</v>
      </c>
      <c r="G46" s="38">
        <f t="shared" si="2"/>
        <v>5538.048</v>
      </c>
      <c r="H46" s="38">
        <f t="shared" si="2"/>
        <v>0</v>
      </c>
      <c r="I46" s="38">
        <f t="shared" si="2"/>
        <v>12000</v>
      </c>
      <c r="J46" s="38">
        <f t="shared" si="2"/>
        <v>1500</v>
      </c>
      <c r="K46" s="38">
        <f t="shared" si="2"/>
        <v>0</v>
      </c>
      <c r="L46" s="19"/>
      <c r="M46" s="4"/>
    </row>
    <row r="47" spans="1:13" ht="18.75" customHeight="1">
      <c r="A47" s="71" t="s">
        <v>78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</row>
    <row r="48" spans="1:13" s="8" customFormat="1" ht="39.75" customHeight="1">
      <c r="A48" s="11">
        <v>1</v>
      </c>
      <c r="B48" s="13" t="s">
        <v>65</v>
      </c>
      <c r="C48" s="11">
        <v>2013</v>
      </c>
      <c r="D48" s="44">
        <v>1439</v>
      </c>
      <c r="E48" s="44">
        <v>1439</v>
      </c>
      <c r="F48" s="37">
        <v>980</v>
      </c>
      <c r="G48" s="37">
        <v>980</v>
      </c>
      <c r="H48" s="17"/>
      <c r="I48" s="17"/>
      <c r="J48" s="23"/>
      <c r="K48" s="23"/>
      <c r="L48" s="11" t="s">
        <v>10</v>
      </c>
      <c r="M48" s="4"/>
    </row>
    <row r="49" spans="1:13" s="8" customFormat="1" ht="179.25" customHeight="1">
      <c r="A49" s="11">
        <v>2</v>
      </c>
      <c r="B49" s="13" t="s">
        <v>69</v>
      </c>
      <c r="C49" s="11">
        <v>2013</v>
      </c>
      <c r="D49" s="44">
        <v>5000</v>
      </c>
      <c r="E49" s="44">
        <v>5000</v>
      </c>
      <c r="F49" s="37">
        <f>G49+H49+I49+J49</f>
        <v>5100</v>
      </c>
      <c r="G49" s="37">
        <v>5100</v>
      </c>
      <c r="H49" s="17"/>
      <c r="I49" s="37"/>
      <c r="J49" s="23"/>
      <c r="K49" s="23"/>
      <c r="L49" s="11" t="s">
        <v>10</v>
      </c>
      <c r="M49" s="11"/>
    </row>
    <row r="50" spans="1:13" s="8" customFormat="1" ht="53.25" customHeight="1">
      <c r="A50" s="11" t="s">
        <v>19</v>
      </c>
      <c r="B50" s="13" t="s">
        <v>41</v>
      </c>
      <c r="C50" s="11">
        <v>2013</v>
      </c>
      <c r="D50" s="44">
        <v>2600</v>
      </c>
      <c r="E50" s="44">
        <v>2600</v>
      </c>
      <c r="F50" s="37">
        <f>G50</f>
        <v>10</v>
      </c>
      <c r="G50" s="37">
        <v>10</v>
      </c>
      <c r="H50" s="17"/>
      <c r="I50" s="37"/>
      <c r="J50" s="23"/>
      <c r="K50" s="23"/>
      <c r="L50" s="11" t="s">
        <v>10</v>
      </c>
      <c r="M50" s="11"/>
    </row>
    <row r="51" spans="1:13" s="8" customFormat="1" ht="148.5" customHeight="1">
      <c r="A51" s="11" t="s">
        <v>21</v>
      </c>
      <c r="B51" s="13" t="s">
        <v>70</v>
      </c>
      <c r="C51" s="11">
        <v>2013</v>
      </c>
      <c r="D51" s="44">
        <v>2451</v>
      </c>
      <c r="E51" s="44">
        <v>2451</v>
      </c>
      <c r="F51" s="37">
        <f>G51+J51</f>
        <v>2851</v>
      </c>
      <c r="G51" s="37">
        <v>181</v>
      </c>
      <c r="H51" s="17"/>
      <c r="I51" s="37"/>
      <c r="J51" s="60">
        <v>2670</v>
      </c>
      <c r="K51" s="23"/>
      <c r="L51" s="11" t="s">
        <v>10</v>
      </c>
      <c r="M51" s="11"/>
    </row>
    <row r="52" spans="1:13" s="8" customFormat="1" ht="110.25" customHeight="1">
      <c r="A52" s="11" t="s">
        <v>62</v>
      </c>
      <c r="B52" s="13" t="s">
        <v>71</v>
      </c>
      <c r="C52" s="11">
        <v>2013</v>
      </c>
      <c r="D52" s="44">
        <f>E52</f>
        <v>567.4</v>
      </c>
      <c r="E52" s="44">
        <f>F52</f>
        <v>567.4</v>
      </c>
      <c r="F52" s="37">
        <f>J52+G52</f>
        <v>567.4</v>
      </c>
      <c r="G52" s="37">
        <v>74.4</v>
      </c>
      <c r="H52" s="17"/>
      <c r="I52" s="37"/>
      <c r="J52" s="60">
        <v>493</v>
      </c>
      <c r="K52" s="23"/>
      <c r="L52" s="11" t="s">
        <v>10</v>
      </c>
      <c r="M52" s="11"/>
    </row>
    <row r="53" spans="1:13" s="8" customFormat="1" ht="51.75" customHeight="1">
      <c r="A53" s="40" t="s">
        <v>64</v>
      </c>
      <c r="B53" s="13" t="s">
        <v>68</v>
      </c>
      <c r="C53" s="11">
        <v>2013</v>
      </c>
      <c r="D53" s="44">
        <v>871.1</v>
      </c>
      <c r="E53" s="44">
        <v>871.1</v>
      </c>
      <c r="F53" s="37">
        <f>J53+G53</f>
        <v>871.1</v>
      </c>
      <c r="G53" s="37">
        <v>1.1</v>
      </c>
      <c r="H53" s="17"/>
      <c r="I53" s="37"/>
      <c r="J53" s="60">
        <v>870</v>
      </c>
      <c r="K53" s="23"/>
      <c r="L53" s="11" t="s">
        <v>10</v>
      </c>
      <c r="M53" s="11"/>
    </row>
    <row r="54" spans="1:13" ht="18.75" customHeight="1">
      <c r="A54" s="85" t="s">
        <v>20</v>
      </c>
      <c r="B54" s="86"/>
      <c r="C54" s="16"/>
      <c r="D54" s="39">
        <f>D48+D49+D50+D51</f>
        <v>11490</v>
      </c>
      <c r="E54" s="39">
        <f>E48+E49+E50+E51</f>
        <v>11490</v>
      </c>
      <c r="F54" s="39">
        <f>F48+F49+F50+F51</f>
        <v>8941</v>
      </c>
      <c r="G54" s="39">
        <f>SUM(G48:G53)</f>
        <v>6346.5</v>
      </c>
      <c r="H54" s="39">
        <f>H48+H49+H50+H51</f>
        <v>0</v>
      </c>
      <c r="I54" s="39">
        <f>I48+I49+I50+I51</f>
        <v>0</v>
      </c>
      <c r="J54" s="39">
        <f>J48+J49+J50+J51+J52+J53</f>
        <v>4033</v>
      </c>
      <c r="K54" s="39">
        <f>K48+K49+K50+K51</f>
        <v>0</v>
      </c>
      <c r="L54" s="18"/>
      <c r="M54" s="4"/>
    </row>
    <row r="55" spans="1:13" ht="18.75" customHeight="1">
      <c r="A55" s="85" t="s">
        <v>7</v>
      </c>
      <c r="B55" s="86"/>
      <c r="C55" s="11"/>
      <c r="D55" s="51">
        <f>D30+D39+D46+D54+D34</f>
        <v>339327.02</v>
      </c>
      <c r="E55" s="51">
        <f>E30+E39+E46+E54+E34</f>
        <v>331986.16</v>
      </c>
      <c r="F55" s="51">
        <f aca="true" t="shared" si="3" ref="F55:K55">F30+F39+F46+F54+F34</f>
        <v>165654.018</v>
      </c>
      <c r="G55" s="51">
        <f t="shared" si="3"/>
        <v>85820.24799999999</v>
      </c>
      <c r="H55" s="51">
        <f t="shared" si="3"/>
        <v>0</v>
      </c>
      <c r="I55" s="51">
        <f>I30+I39+I46+I54+I34</f>
        <v>75739.27</v>
      </c>
      <c r="J55" s="51">
        <f t="shared" si="3"/>
        <v>5533</v>
      </c>
      <c r="K55" s="51">
        <f t="shared" si="3"/>
        <v>0</v>
      </c>
      <c r="L55" s="11"/>
      <c r="M55" s="4"/>
    </row>
    <row r="56" spans="1:13" ht="19.5" customHeight="1">
      <c r="A56" s="85" t="s">
        <v>8</v>
      </c>
      <c r="B56" s="86"/>
      <c r="C56" s="16"/>
      <c r="D56" s="51">
        <f>D55+D23</f>
        <v>1119263.9200000002</v>
      </c>
      <c r="E56" s="38">
        <f>G56+H56+I56+J56</f>
        <v>308186.018</v>
      </c>
      <c r="F56" s="51">
        <f>G56+H56+I56+J56</f>
        <v>308186.018</v>
      </c>
      <c r="G56" s="52">
        <f>G55+G23</f>
        <v>173595.94799999997</v>
      </c>
      <c r="H56" s="39">
        <f>H55+H23</f>
        <v>0</v>
      </c>
      <c r="I56" s="39">
        <f>I55+I23</f>
        <v>121057.07</v>
      </c>
      <c r="J56" s="39">
        <f>J55+J23</f>
        <v>13533</v>
      </c>
      <c r="K56" s="39"/>
      <c r="L56" s="16"/>
      <c r="M56" s="4"/>
    </row>
    <row r="57" spans="1:12" s="9" customFormat="1" ht="12" customHeight="1">
      <c r="A57" s="10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2" s="9" customFormat="1" ht="18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1:12" s="9" customFormat="1" ht="18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9" customFormat="1" ht="18.75">
      <c r="A60" s="10"/>
      <c r="B60" s="10"/>
      <c r="C60" s="10"/>
      <c r="D60" s="10"/>
      <c r="E60" s="10"/>
      <c r="F60" s="50"/>
      <c r="G60" s="10"/>
      <c r="H60" s="10"/>
      <c r="I60" s="10"/>
      <c r="J60" s="10"/>
      <c r="K60" s="10"/>
      <c r="L60" s="10"/>
    </row>
    <row r="61" spans="1:12" s="9" customFormat="1" ht="18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s="9" customFormat="1" ht="18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s="9" customFormat="1" ht="18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s="9" customFormat="1" ht="18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s="9" customFormat="1" ht="18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s="9" customFormat="1" ht="18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9" customFormat="1" ht="18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s="9" customFormat="1" ht="18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9" customFormat="1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s="9" customFormat="1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9" customFormat="1" ht="18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8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8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8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8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8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8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8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8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8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8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8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8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8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8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8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8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8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8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8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8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8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8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8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8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8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8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8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8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</sheetData>
  <sheetProtection/>
  <mergeCells count="36">
    <mergeCell ref="A58:L58"/>
    <mergeCell ref="H5:L5"/>
    <mergeCell ref="H6:L6"/>
    <mergeCell ref="A40:L40"/>
    <mergeCell ref="A39:B39"/>
    <mergeCell ref="A46:B46"/>
    <mergeCell ref="B7:L7"/>
    <mergeCell ref="A9:A12"/>
    <mergeCell ref="B9:B12"/>
    <mergeCell ref="C9:C12"/>
    <mergeCell ref="A56:B56"/>
    <mergeCell ref="A55:B55"/>
    <mergeCell ref="A54:B54"/>
    <mergeCell ref="A47:M47"/>
    <mergeCell ref="A23:B23"/>
    <mergeCell ref="A14:M14"/>
    <mergeCell ref="K10:K11"/>
    <mergeCell ref="D9:E11"/>
    <mergeCell ref="L9:L12"/>
    <mergeCell ref="F10:F12"/>
    <mergeCell ref="G11:G12"/>
    <mergeCell ref="B8:L8"/>
    <mergeCell ref="G10:J10"/>
    <mergeCell ref="J1:L1"/>
    <mergeCell ref="H4:L4"/>
    <mergeCell ref="H3:L3"/>
    <mergeCell ref="A31:L31"/>
    <mergeCell ref="A34:B34"/>
    <mergeCell ref="H2:L2"/>
    <mergeCell ref="B57:L57"/>
    <mergeCell ref="F9:K9"/>
    <mergeCell ref="A24:M24"/>
    <mergeCell ref="H11:J11"/>
    <mergeCell ref="A35:L35"/>
    <mergeCell ref="A25:M25"/>
    <mergeCell ref="A30:B30"/>
  </mergeCells>
  <printOptions/>
  <pageMargins left="0" right="0" top="0" bottom="0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k391</cp:lastModifiedBy>
  <cp:lastPrinted>2013-11-28T11:55:58Z</cp:lastPrinted>
  <dcterms:created xsi:type="dcterms:W3CDTF">2009-08-28T11:57:52Z</dcterms:created>
  <dcterms:modified xsi:type="dcterms:W3CDTF">2013-11-28T11:57:38Z</dcterms:modified>
  <cp:category/>
  <cp:version/>
  <cp:contentType/>
  <cp:contentStatus/>
</cp:coreProperties>
</file>