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<sst xmlns="http://schemas.openxmlformats.org/spreadsheetml/2006/main" count="91" uniqueCount="88">
  <si>
    <t>Приложение 2</t>
  </si>
  <si>
    <t xml:space="preserve">                                         ПОСТУПЛЕНИЕ </t>
  </si>
  <si>
    <t xml:space="preserve">                                 доходов в  бюджет МО "Город Гатчина"</t>
  </si>
  <si>
    <t xml:space="preserve"> (тыс. руб.)</t>
  </si>
  <si>
    <t>Код бюджетной классификации</t>
  </si>
  <si>
    <t>Источник доходов</t>
  </si>
  <si>
    <t>План на год</t>
  </si>
  <si>
    <t xml:space="preserve">Поступило за 1 квартал </t>
  </si>
  <si>
    <t xml:space="preserve"> % испол- нения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</si>
  <si>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</si>
  <si>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</si>
  <si>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</si>
  <si>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</si>
  <si>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</si>
  <si>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</si>
  <si>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</si>
  <si>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</si>
  <si>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1 05 03000 00 0000 110</t>
  </si>
  <si>
    <t>Единый сельскохозяйственный налог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</si>
  <si>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</si>
  <si>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</si>
  <si>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</si>
  <si>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</si>
  <si>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1 06 04000 02 0000 110</t>
  </si>
  <si>
    <t>Транспортный налог</t>
  </si>
  <si>
    <t>1 06 06000 00 0000 110</t>
  </si>
  <si>
    <t>Земельный налог</t>
  </si>
  <si>
    <t>1 09 00000 00 0000 000</t>
  </si>
  <si>
    <t>ЗАДОЛЖЕННОСТЬ И ПЕРЕРАСЧЕТЫ ПО ОТМЕНЕННЫМ НАЛОГАМ, СБОРАМ И ИНЫМ ОБЯЗАТЕЛЬНЫМ ПЛАТЕЖАМ</t>
  </si>
  <si>
    <t>1 09 04050 00 0000 110</t>
  </si>
  <si>
    <t xml:space="preserve"> Земельный налог (по обязательствам, возникшим до 1 января 2006 года)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</si>
  <si>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</si>
  <si>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</si>
  <si>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</si>
  <si>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 либо иной платы за передачу в возмездное пользование государственного и муниципального имущества (за исключением 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</si>
  <si>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</si>
  <si>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разгарничена,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</si>
  <si>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</si>
  <si>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</t>
  </si>
  <si>
    <t>1 11 05030 00 0000 120</t>
  </si>
  <si>
    <t>Доходы от сдачи в аренду имущества, находящегося в оперативном управлении  органов государственной власти, органов местного самоуправления, государственных внебюджетных фондов и созданных ими учреждений(за исключением имущества бюджетных и  автономных учреждений)</t>
  </si>
  <si>
    <t>1 11 07000 00 0000 120</t>
  </si>
  <si>
    <t xml:space="preserve"> Платежи от государственных и муниципальных унитарных предприятий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</si>
  <si>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</si>
  <si>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предприятий, в том числе казенных)</t>
  </si>
  <si>
    <t>1 11 09040 00 0000 120</t>
  </si>
  <si>
    <t>Прочие поступления от использования имущества и прав, 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</si>
  <si>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1 13 00000 00 0000 000</t>
  </si>
  <si>
    <t>Доходы от оказания платных услуг и компенсации затрат государства</t>
  </si>
  <si>
    <t>1 14 00000 00 0000 000</t>
  </si>
  <si>
    <t>ДОХОДЫ 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</si>
  <si>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</si>
  <si>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имушества бюджетных и автономных учреждений, а также имушества государственных и муниципальных унитарных предприятий, в том числе казенных)</t>
  </si>
  <si>
    <t>1 14 06000 00 0000 430</t>
  </si>
  <si>
    <t>Доходы от продажи земельных участков,  находящихся  в государственной и муниципальной собственности (за исключением  земельных участков бюджетных и автономных учреждений)</t>
  </si>
  <si>
    <t>1 16 00000 00 0000 000</t>
  </si>
  <si>
    <t>ШТРАФЫ, САНКЦИИ, ВОЗМЕЩЕНИЕ УЩЕРБА</t>
  </si>
  <si>
    <t>1 16 90000 00 0000 140</t>
  </si>
  <si>
    <t>Прочие поступления от денежных взысканий (штрафов)</t>
  </si>
  <si>
    <t>1 17 00000 00 0000 000</t>
  </si>
  <si>
    <t>ПРОЧИЕ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</si>
  <si>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</si>
  <si>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</si>
  <si>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</si>
  <si>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РФ</t>
  </si>
  <si>
    <t>ВСЕГО ДОХОДОВ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</si>
  <si>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</si>
  <si>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</si>
  <si>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1 13 02000 00 0000 130</t>
  </si>
  <si>
    <t>Доходы от компенсации затрат государства</t>
  </si>
  <si>
    <t>1 17 05000 00 0000 180</t>
  </si>
  <si>
    <t>Прочие неналоговые доходы</t>
  </si>
  <si>
    <t>1 14 01000 00 0000 410</t>
  </si>
  <si>
    <t>Доходы от продажи квартир</t>
  </si>
  <si>
    <t>2 01 05010 10 0000 180</t>
  </si>
  <si>
    <t>Предоставление нерезидентами грантов для получателей средств бюджетов поселений</t>
  </si>
  <si>
    <t>2 18 05010 10 0000 180</t>
  </si>
  <si>
    <t>Доходы бюджетов поселений от возврата бюджетными учреждениями остатков субсидий прошлых лет</t>
  </si>
  <si>
    <t>1 11 01050 00 0000 120</t>
  </si>
  <si>
    <t>Доходы в виде прибыли, приходящейся на доли в уставных капиталах, или дивидендов по акциям, принадлежащим поселениям</t>
  </si>
  <si>
    <t xml:space="preserve">                                                                                                                                                    </t>
  </si>
  <si>
    <t xml:space="preserve">                                    за 1 полугодие 2013 года</t>
  </si>
  <si>
    <t>к решению совета депутатов МО "Город Гатчина"</t>
  </si>
  <si>
    <t xml:space="preserve"> за 1 полугодие 2013 года"</t>
  </si>
  <si>
    <t xml:space="preserve"> "Об исполнении бюджета МО "Город Гатчина"</t>
  </si>
  <si>
    <t xml:space="preserve"> "О бюджете МО "Город Гатчина" на 2013 год"</t>
  </si>
  <si>
    <t>от  28 ноября  2012 года № 47</t>
  </si>
  <si>
    <t>от   25 сентября  2013 года № 39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</si>
</sst>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11">
    <font>
      <sz val="10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0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0" fillId="0" borderId="2" xfId="0" applyFont="1" applyBorder="1" applyAlignment="1">
      <alignment horizontal="left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164" fontId="1" fillId="0" borderId="3" xfId="0" applyNumberFormat="1" applyFont="1" applyBorder="1" applyAlignment="1">
      <alignment horizontal="left"/>
    </xf>
    <xf numFmtId="164" fontId="1" fillId="0" borderId="4" xfId="0" applyNumberFormat="1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164" fontId="8" fillId="0" borderId="3" xfId="0" applyNumberFormat="1" applyFont="1" applyBorder="1" applyAlignment="1">
      <alignment horizontal="left"/>
    </xf>
    <xf numFmtId="164" fontId="8" fillId="0" borderId="4" xfId="0" applyNumberFormat="1" applyFont="1" applyBorder="1" applyAlignment="1">
      <alignment horizontal="left"/>
    </xf>
    <xf numFmtId="0" fontId="9" fillId="0" borderId="2" xfId="0" applyFont="1" applyBorder="1" applyAlignment="1">
      <alignment horizontal="left" wrapText="1"/>
    </xf>
    <xf numFmtId="0" fontId="10" fillId="0" borderId="2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10" fillId="0" borderId="9" xfId="0" applyFont="1" applyBorder="1" applyAlignment="1">
      <alignment horizontal="left" wrapText="1"/>
    </xf>
    <xf numFmtId="164" fontId="8" fillId="0" borderId="10" xfId="0" applyNumberFormat="1" applyFont="1" applyBorder="1" applyAlignment="1">
      <alignment horizontal="left"/>
    </xf>
    <xf numFmtId="164" fontId="8" fillId="0" borderId="11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8" fillId="0" borderId="12" xfId="0" applyFont="1" applyBorder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7" fillId="0" borderId="13" xfId="0" applyNumberFormat="1" applyFont="1" applyBorder="1" applyAlignment="1">
      <alignment horizontal="center" vertical="center" wrapText="1"/>
    </xf>
    <xf numFmtId="164" fontId="7" fillId="0" borderId="14" xfId="0" applyNumberFormat="1" applyFont="1" applyBorder="1" applyAlignment="1">
      <alignment horizontal="center" vertical="center" wrapText="1"/>
    </xf>
    <xf numFmtId="164" fontId="7" fillId="0" borderId="15" xfId="0" applyNumberFormat="1" applyFont="1" applyBorder="1" applyAlignment="1">
      <alignment horizontal="center" vertical="center" wrapText="1"/>
    </xf>
    <xf numFmtId="164" fontId="7" fillId="0" borderId="1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64" fontId="7" fillId="0" borderId="17" xfId="0" applyNumberFormat="1" applyFont="1" applyBorder="1" applyAlignment="1">
      <alignment horizontal="center" vertical="center" wrapText="1"/>
    </xf>
    <xf numFmtId="164" fontId="7" fillId="0" borderId="18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0" fillId="0" borderId="0" xfId="0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workbookViewId="0" topLeftCell="A1">
      <selection activeCell="G12" sqref="G12"/>
    </sheetView>
  </sheetViews>
  <sheetFormatPr defaultColWidth="9.00390625" defaultRowHeight="12.75"/>
  <cols>
    <col min="1" max="1" width="22.75390625" style="0" customWidth="1"/>
    <col min="2" max="2" width="39.00390625" style="0" customWidth="1"/>
    <col min="3" max="3" width="14.00390625" style="0" customWidth="1"/>
    <col min="4" max="4" width="14.125" style="0" customWidth="1"/>
    <col min="5" max="5" width="12.125" style="0" customWidth="1"/>
  </cols>
  <sheetData>
    <row r="1" spans="4:5" ht="12.75">
      <c r="D1" s="44" t="s">
        <v>0</v>
      </c>
      <c r="E1" s="45"/>
    </row>
    <row r="2" spans="2:5" ht="12.75">
      <c r="B2" s="42" t="s">
        <v>82</v>
      </c>
      <c r="C2" s="46"/>
      <c r="D2" s="46"/>
      <c r="E2" s="46"/>
    </row>
    <row r="3" spans="2:5" ht="12.75">
      <c r="B3" s="42" t="s">
        <v>84</v>
      </c>
      <c r="C3" s="45"/>
      <c r="D3" s="45"/>
      <c r="E3" s="45"/>
    </row>
    <row r="4" spans="2:5" ht="12.75">
      <c r="B4" s="42" t="s">
        <v>83</v>
      </c>
      <c r="C4" s="45"/>
      <c r="D4" s="45"/>
      <c r="E4" s="45"/>
    </row>
    <row r="5" spans="2:5" ht="12.75">
      <c r="B5" s="31" t="s">
        <v>80</v>
      </c>
      <c r="C5" s="32"/>
      <c r="D5" s="31" t="s">
        <v>87</v>
      </c>
      <c r="E5" s="32"/>
    </row>
    <row r="6" spans="2:5" ht="14.25" customHeight="1">
      <c r="B6" s="44"/>
      <c r="C6" s="44"/>
      <c r="D6" s="44" t="s">
        <v>0</v>
      </c>
      <c r="E6" s="44"/>
    </row>
    <row r="7" spans="2:5" ht="12.75">
      <c r="B7" s="42" t="s">
        <v>82</v>
      </c>
      <c r="C7" s="42"/>
      <c r="D7" s="42"/>
      <c r="E7" s="42"/>
    </row>
    <row r="8" spans="2:5" ht="12.75">
      <c r="B8" s="42" t="s">
        <v>85</v>
      </c>
      <c r="C8" s="45"/>
      <c r="D8" s="45"/>
      <c r="E8" s="45"/>
    </row>
    <row r="9" spans="2:5" ht="12.75">
      <c r="B9" s="31" t="s">
        <v>80</v>
      </c>
      <c r="C9" s="32"/>
      <c r="D9" s="31" t="s">
        <v>86</v>
      </c>
      <c r="E9" s="32"/>
    </row>
    <row r="10" spans="2:5" ht="12.75">
      <c r="B10" s="42"/>
      <c r="C10" s="43"/>
      <c r="D10" s="1"/>
      <c r="E10" s="1"/>
    </row>
    <row r="11" spans="1:5" ht="15.75">
      <c r="A11" s="37" t="s">
        <v>1</v>
      </c>
      <c r="B11" s="37"/>
      <c r="C11" s="37"/>
      <c r="D11" s="2"/>
      <c r="E11" s="2"/>
    </row>
    <row r="12" spans="1:5" ht="15.75">
      <c r="A12" s="37" t="s">
        <v>2</v>
      </c>
      <c r="B12" s="37"/>
      <c r="C12" s="37"/>
      <c r="D12" s="2"/>
      <c r="E12" s="2"/>
    </row>
    <row r="13" spans="1:5" ht="15.75">
      <c r="A13" s="37" t="s">
        <v>81</v>
      </c>
      <c r="B13" s="37"/>
      <c r="C13" s="37"/>
      <c r="D13" s="2"/>
      <c r="E13" s="2"/>
    </row>
    <row r="14" spans="1:5" ht="19.5" thickBot="1">
      <c r="A14" s="3"/>
      <c r="B14" s="4"/>
      <c r="C14" s="4"/>
      <c r="D14" s="5" t="s">
        <v>3</v>
      </c>
      <c r="E14" s="4"/>
    </row>
    <row r="15" spans="1:5" ht="12.75">
      <c r="A15" s="38" t="s">
        <v>4</v>
      </c>
      <c r="B15" s="40" t="s">
        <v>5</v>
      </c>
      <c r="C15" s="33" t="s">
        <v>6</v>
      </c>
      <c r="D15" s="33" t="s">
        <v>7</v>
      </c>
      <c r="E15" s="35" t="s">
        <v>8</v>
      </c>
    </row>
    <row r="16" spans="1:5" ht="12.75">
      <c r="A16" s="39"/>
      <c r="B16" s="41"/>
      <c r="C16" s="34"/>
      <c r="D16" s="34"/>
      <c r="E16" s="36"/>
    </row>
    <row r="17" spans="1:5" ht="12.75">
      <c r="A17" s="6">
        <v>1</v>
      </c>
      <c r="B17" s="7">
        <v>2</v>
      </c>
      <c r="C17" s="8">
        <v>3</v>
      </c>
      <c r="D17" s="8">
        <v>4</v>
      </c>
      <c r="E17" s="9">
        <v>5</v>
      </c>
    </row>
    <row r="18" spans="1:5" ht="14.25">
      <c r="A18" s="15" t="s">
        <v>9</v>
      </c>
      <c r="B18" s="16" t="s">
        <v>10</v>
      </c>
      <c r="C18" s="17">
        <f>C19+C21+C23+C29+C38+C40+C45+C46</f>
        <v>510231.80000000005</v>
      </c>
      <c r="D18" s="17">
        <f>D19+D21+D23+D27+D29+D38+D40+D45+D46</f>
        <v>275450.10000000003</v>
      </c>
      <c r="E18" s="18">
        <f>D18/C18*100</f>
        <v>53.985286687344846</v>
      </c>
    </row>
    <row r="19" spans="1:5" ht="15">
      <c r="A19" s="19" t="s">
        <v>11</v>
      </c>
      <c r="B19" s="20" t="s">
        <v>12</v>
      </c>
      <c r="C19" s="21">
        <f>C20</f>
        <v>139099.7</v>
      </c>
      <c r="D19" s="21">
        <f>D20</f>
        <v>65004.9</v>
      </c>
      <c r="E19" s="22">
        <f aca="true" t="shared" si="0" ref="E19:E53">D19/C19*100</f>
        <v>46.73259539740201</v>
      </c>
    </row>
    <row r="20" spans="1:5" ht="15">
      <c r="A20" s="19" t="s">
        <v>13</v>
      </c>
      <c r="B20" s="23" t="s">
        <v>14</v>
      </c>
      <c r="C20" s="21">
        <v>139099.7</v>
      </c>
      <c r="D20" s="21">
        <v>65004.9</v>
      </c>
      <c r="E20" s="22">
        <f t="shared" si="0"/>
        <v>46.73259539740201</v>
      </c>
    </row>
    <row r="21" spans="1:5" ht="15">
      <c r="A21" s="19" t="s">
        <v>15</v>
      </c>
      <c r="B21" s="20" t="s">
        <v>16</v>
      </c>
      <c r="C21" s="21">
        <f>SUM(C22:C22)</f>
        <v>341.7</v>
      </c>
      <c r="D21" s="21">
        <f>SUM(D22:D22)</f>
        <v>22.7</v>
      </c>
      <c r="E21" s="22">
        <f t="shared" si="0"/>
        <v>6.643254316652033</v>
      </c>
    </row>
    <row r="22" spans="1:5" ht="15">
      <c r="A22" s="19" t="s">
        <v>17</v>
      </c>
      <c r="B22" s="23" t="s">
        <v>18</v>
      </c>
      <c r="C22" s="21">
        <v>341.7</v>
      </c>
      <c r="D22" s="21">
        <v>22.7</v>
      </c>
      <c r="E22" s="22">
        <f t="shared" si="0"/>
        <v>6.643254316652033</v>
      </c>
    </row>
    <row r="23" spans="1:5" ht="15">
      <c r="A23" s="19" t="s">
        <v>19</v>
      </c>
      <c r="B23" s="20" t="s">
        <v>20</v>
      </c>
      <c r="C23" s="21">
        <f>SUM(C24:C26)</f>
        <v>155760.4</v>
      </c>
      <c r="D23" s="21">
        <f>SUM(D24:D26)</f>
        <v>79499.3</v>
      </c>
      <c r="E23" s="22">
        <f t="shared" si="0"/>
        <v>51.03948115182037</v>
      </c>
    </row>
    <row r="24" spans="1:5" ht="15.75">
      <c r="A24" s="19" t="s">
        <v>21</v>
      </c>
      <c r="B24" s="24" t="s">
        <v>22</v>
      </c>
      <c r="C24" s="21">
        <v>4384.4</v>
      </c>
      <c r="D24" s="21">
        <v>2036.8</v>
      </c>
      <c r="E24" s="22">
        <f t="shared" si="0"/>
        <v>46.45561536356172</v>
      </c>
    </row>
    <row r="25" spans="1:5" ht="15.75">
      <c r="A25" s="19" t="s">
        <v>23</v>
      </c>
      <c r="B25" s="24" t="s">
        <v>24</v>
      </c>
      <c r="C25" s="21">
        <v>45876</v>
      </c>
      <c r="D25" s="21">
        <v>19848</v>
      </c>
      <c r="E25" s="22">
        <f t="shared" si="0"/>
        <v>43.2644520010463</v>
      </c>
    </row>
    <row r="26" spans="1:5" ht="15.75">
      <c r="A26" s="19" t="s">
        <v>25</v>
      </c>
      <c r="B26" s="24" t="s">
        <v>26</v>
      </c>
      <c r="C26" s="21">
        <v>105500</v>
      </c>
      <c r="D26" s="21">
        <v>57614.5</v>
      </c>
      <c r="E26" s="22">
        <f t="shared" si="0"/>
        <v>54.610900473933654</v>
      </c>
    </row>
    <row r="27" spans="1:5" ht="60">
      <c r="A27" s="19" t="s">
        <v>27</v>
      </c>
      <c r="B27" s="25" t="s">
        <v>28</v>
      </c>
      <c r="C27" s="21">
        <v>0</v>
      </c>
      <c r="D27" s="21">
        <f>SUM(D28)</f>
        <v>-0.5</v>
      </c>
      <c r="E27" s="22">
        <v>0</v>
      </c>
    </row>
    <row r="28" spans="1:5" ht="36.75" customHeight="1">
      <c r="A28" s="19" t="s">
        <v>29</v>
      </c>
      <c r="B28" s="10" t="s">
        <v>30</v>
      </c>
      <c r="C28" s="21">
        <v>0</v>
      </c>
      <c r="D28" s="21">
        <v>-0.5</v>
      </c>
      <c r="E28" s="22">
        <v>0</v>
      </c>
    </row>
    <row r="29" spans="1:5" ht="75">
      <c r="A29" s="19" t="s">
        <v>31</v>
      </c>
      <c r="B29" s="23" t="s">
        <v>32</v>
      </c>
      <c r="C29" s="21">
        <f>C30+C31+C35+C36</f>
        <v>124270</v>
      </c>
      <c r="D29" s="21">
        <f>D30+D31+D35+D36</f>
        <v>72259.9</v>
      </c>
      <c r="E29" s="22">
        <f t="shared" si="0"/>
        <v>58.147501408224024</v>
      </c>
    </row>
    <row r="30" spans="1:5" ht="60">
      <c r="A30" s="19" t="s">
        <v>78</v>
      </c>
      <c r="B30" s="23" t="s">
        <v>79</v>
      </c>
      <c r="C30" s="21"/>
      <c r="D30" s="21"/>
      <c r="E30" s="22"/>
    </row>
    <row r="31" spans="1:5" ht="157.5">
      <c r="A31" s="19" t="s">
        <v>33</v>
      </c>
      <c r="B31" s="10" t="s">
        <v>34</v>
      </c>
      <c r="C31" s="21">
        <f>SUM(C32:C34)</f>
        <v>110000</v>
      </c>
      <c r="D31" s="21">
        <f>SUM(D32:D34)</f>
        <v>65473.399999999994</v>
      </c>
      <c r="E31" s="22">
        <f t="shared" si="0"/>
        <v>59.521272727272724</v>
      </c>
    </row>
    <row r="32" spans="1:5" ht="108.75" customHeight="1">
      <c r="A32" s="19" t="s">
        <v>35</v>
      </c>
      <c r="B32" s="10" t="s">
        <v>36</v>
      </c>
      <c r="C32" s="21">
        <v>37000</v>
      </c>
      <c r="D32" s="21">
        <v>22119.8</v>
      </c>
      <c r="E32" s="22">
        <f t="shared" si="0"/>
        <v>59.78324324324325</v>
      </c>
    </row>
    <row r="33" spans="1:5" ht="63">
      <c r="A33" s="19" t="s">
        <v>37</v>
      </c>
      <c r="B33" s="10" t="s">
        <v>38</v>
      </c>
      <c r="C33" s="21">
        <v>3000</v>
      </c>
      <c r="D33" s="21">
        <v>2978.6</v>
      </c>
      <c r="E33" s="22">
        <f t="shared" si="0"/>
        <v>99.28666666666666</v>
      </c>
    </row>
    <row r="34" spans="1:5" ht="140.25" customHeight="1">
      <c r="A34" s="19" t="s">
        <v>39</v>
      </c>
      <c r="B34" s="10" t="s">
        <v>40</v>
      </c>
      <c r="C34" s="21">
        <v>70000</v>
      </c>
      <c r="D34" s="21">
        <v>40375</v>
      </c>
      <c r="E34" s="22">
        <f t="shared" si="0"/>
        <v>57.67857142857142</v>
      </c>
    </row>
    <row r="35" spans="1:5" ht="47.25">
      <c r="A35" s="19" t="s">
        <v>41</v>
      </c>
      <c r="B35" s="10" t="s">
        <v>42</v>
      </c>
      <c r="C35" s="21">
        <v>1270</v>
      </c>
      <c r="D35" s="21">
        <v>1146.5</v>
      </c>
      <c r="E35" s="22">
        <f t="shared" si="0"/>
        <v>90.27559055118111</v>
      </c>
    </row>
    <row r="36" spans="1:5" ht="126">
      <c r="A36" s="19" t="s">
        <v>43</v>
      </c>
      <c r="B36" s="10" t="s">
        <v>44</v>
      </c>
      <c r="C36" s="21">
        <f>SUM(C37)</f>
        <v>13000</v>
      </c>
      <c r="D36" s="21">
        <f>SUM(D37)</f>
        <v>5640</v>
      </c>
      <c r="E36" s="22">
        <f t="shared" si="0"/>
        <v>43.38461538461538</v>
      </c>
    </row>
    <row r="37" spans="1:5" ht="141" customHeight="1">
      <c r="A37" s="19" t="s">
        <v>45</v>
      </c>
      <c r="B37" s="10" t="s">
        <v>46</v>
      </c>
      <c r="C37" s="21">
        <v>13000</v>
      </c>
      <c r="D37" s="21">
        <v>5640</v>
      </c>
      <c r="E37" s="22">
        <f t="shared" si="0"/>
        <v>43.38461538461538</v>
      </c>
    </row>
    <row r="38" spans="1:5" ht="31.5">
      <c r="A38" s="19" t="s">
        <v>47</v>
      </c>
      <c r="B38" s="10" t="s">
        <v>48</v>
      </c>
      <c r="C38" s="21">
        <f>SUM(C39)</f>
        <v>200</v>
      </c>
      <c r="D38" s="21">
        <f>SUM(D39)</f>
        <v>100.1</v>
      </c>
      <c r="E38" s="22">
        <f t="shared" si="0"/>
        <v>50.05</v>
      </c>
    </row>
    <row r="39" spans="1:5" ht="31.5">
      <c r="A39" s="19" t="s">
        <v>68</v>
      </c>
      <c r="B39" s="10" t="s">
        <v>69</v>
      </c>
      <c r="C39" s="21">
        <v>200</v>
      </c>
      <c r="D39" s="21">
        <v>100.1</v>
      </c>
      <c r="E39" s="22">
        <f t="shared" si="0"/>
        <v>50.05</v>
      </c>
    </row>
    <row r="40" spans="1:5" ht="45">
      <c r="A40" s="19" t="s">
        <v>49</v>
      </c>
      <c r="B40" s="23" t="s">
        <v>50</v>
      </c>
      <c r="C40" s="21">
        <f>SUM(C41:C43)</f>
        <v>89400</v>
      </c>
      <c r="D40" s="21">
        <f>SUM(D41:D43)</f>
        <v>56822.5</v>
      </c>
      <c r="E40" s="22">
        <f t="shared" si="0"/>
        <v>63.55984340044743</v>
      </c>
    </row>
    <row r="41" spans="1:5" ht="15">
      <c r="A41" s="19" t="s">
        <v>72</v>
      </c>
      <c r="B41" s="23" t="s">
        <v>73</v>
      </c>
      <c r="C41" s="21">
        <v>300</v>
      </c>
      <c r="D41" s="21"/>
      <c r="E41" s="22"/>
    </row>
    <row r="42" spans="1:5" ht="120">
      <c r="A42" s="19" t="s">
        <v>51</v>
      </c>
      <c r="B42" s="23" t="s">
        <v>52</v>
      </c>
      <c r="C42" s="21">
        <v>69810</v>
      </c>
      <c r="D42" s="21">
        <v>45124.9</v>
      </c>
      <c r="E42" s="22">
        <f t="shared" si="0"/>
        <v>64.63959318149263</v>
      </c>
    </row>
    <row r="43" spans="1:5" ht="78" customHeight="1">
      <c r="A43" s="19" t="s">
        <v>53</v>
      </c>
      <c r="B43" s="23" t="s">
        <v>54</v>
      </c>
      <c r="C43" s="21">
        <v>19290</v>
      </c>
      <c r="D43" s="21">
        <v>11697.6</v>
      </c>
      <c r="E43" s="22">
        <f t="shared" si="0"/>
        <v>60.64074650077761</v>
      </c>
    </row>
    <row r="44" spans="1:5" ht="30">
      <c r="A44" s="19" t="s">
        <v>55</v>
      </c>
      <c r="B44" s="23" t="s">
        <v>56</v>
      </c>
      <c r="C44" s="21">
        <f>SUM(C45)</f>
        <v>100</v>
      </c>
      <c r="D44" s="21">
        <f>SUM(D45)</f>
        <v>568.8</v>
      </c>
      <c r="E44" s="22">
        <f t="shared" si="0"/>
        <v>568.8</v>
      </c>
    </row>
    <row r="45" spans="1:5" ht="30">
      <c r="A45" s="19" t="s">
        <v>57</v>
      </c>
      <c r="B45" s="23" t="s">
        <v>58</v>
      </c>
      <c r="C45" s="21">
        <v>100</v>
      </c>
      <c r="D45" s="21">
        <v>568.8</v>
      </c>
      <c r="E45" s="22">
        <f t="shared" si="0"/>
        <v>568.8</v>
      </c>
    </row>
    <row r="46" spans="1:5" ht="15">
      <c r="A46" s="19" t="s">
        <v>59</v>
      </c>
      <c r="B46" s="20" t="s">
        <v>60</v>
      </c>
      <c r="C46" s="21">
        <f>SUM(C47)</f>
        <v>1060</v>
      </c>
      <c r="D46" s="21">
        <f>SUM(D47)</f>
        <v>1172.4</v>
      </c>
      <c r="E46" s="22">
        <f t="shared" si="0"/>
        <v>110.60377358490567</v>
      </c>
    </row>
    <row r="47" spans="1:5" ht="15">
      <c r="A47" s="19" t="s">
        <v>70</v>
      </c>
      <c r="B47" s="20" t="s">
        <v>71</v>
      </c>
      <c r="C47" s="21">
        <v>1060</v>
      </c>
      <c r="D47" s="21">
        <v>1172.4</v>
      </c>
      <c r="E47" s="22">
        <f t="shared" si="0"/>
        <v>110.60377358490567</v>
      </c>
    </row>
    <row r="48" spans="1:5" ht="14.25">
      <c r="A48" s="15" t="s">
        <v>61</v>
      </c>
      <c r="B48" s="16" t="s">
        <v>62</v>
      </c>
      <c r="C48" s="17">
        <f>SUM(C49:C52)</f>
        <v>148967.6</v>
      </c>
      <c r="D48" s="17">
        <f>SUM(D49:D52)</f>
        <v>59693.70000000001</v>
      </c>
      <c r="E48" s="18">
        <f t="shared" si="0"/>
        <v>40.07159946189642</v>
      </c>
    </row>
    <row r="49" spans="1:5" s="29" customFormat="1" ht="45">
      <c r="A49" s="19" t="s">
        <v>74</v>
      </c>
      <c r="B49" s="25" t="s">
        <v>75</v>
      </c>
      <c r="C49" s="21">
        <v>882.3</v>
      </c>
      <c r="D49" s="21">
        <v>882.3</v>
      </c>
      <c r="E49" s="22">
        <f t="shared" si="0"/>
        <v>100</v>
      </c>
    </row>
    <row r="50" spans="1:5" ht="47.25">
      <c r="A50" s="19" t="s">
        <v>63</v>
      </c>
      <c r="B50" s="10" t="s">
        <v>64</v>
      </c>
      <c r="C50" s="21">
        <v>147945.6</v>
      </c>
      <c r="D50" s="21">
        <v>59005.8</v>
      </c>
      <c r="E50" s="22">
        <f t="shared" si="0"/>
        <v>39.88344364415028</v>
      </c>
    </row>
    <row r="51" spans="1:5" ht="52.5" customHeight="1">
      <c r="A51" s="30" t="s">
        <v>76</v>
      </c>
      <c r="B51" s="26" t="s">
        <v>77</v>
      </c>
      <c r="C51" s="27">
        <v>139.7</v>
      </c>
      <c r="D51" s="27">
        <v>139.8</v>
      </c>
      <c r="E51" s="28">
        <f t="shared" si="0"/>
        <v>100.07158196134576</v>
      </c>
    </row>
    <row r="52" spans="1:5" ht="78.75">
      <c r="A52" s="19" t="s">
        <v>66</v>
      </c>
      <c r="B52" s="26" t="s">
        <v>67</v>
      </c>
      <c r="C52" s="27"/>
      <c r="D52" s="27">
        <v>-334.2</v>
      </c>
      <c r="E52" s="28"/>
    </row>
    <row r="53" spans="1:5" ht="16.5" thickBot="1">
      <c r="A53" s="11"/>
      <c r="B53" s="12" t="s">
        <v>65</v>
      </c>
      <c r="C53" s="13">
        <f>C18+C48</f>
        <v>659199.4</v>
      </c>
      <c r="D53" s="13">
        <f>D18+D48</f>
        <v>335143.80000000005</v>
      </c>
      <c r="E53" s="14">
        <f t="shared" si="0"/>
        <v>50.84103535288412</v>
      </c>
    </row>
  </sheetData>
  <mergeCells count="17">
    <mergeCell ref="B3:E3"/>
    <mergeCell ref="B4:E4"/>
    <mergeCell ref="D1:E1"/>
    <mergeCell ref="B2:E2"/>
    <mergeCell ref="B10:C10"/>
    <mergeCell ref="B6:C6"/>
    <mergeCell ref="D6:E6"/>
    <mergeCell ref="B7:E7"/>
    <mergeCell ref="B8:E8"/>
    <mergeCell ref="D15:D16"/>
    <mergeCell ref="E15:E16"/>
    <mergeCell ref="A11:C11"/>
    <mergeCell ref="A12:C12"/>
    <mergeCell ref="A13:C13"/>
    <mergeCell ref="A15:A16"/>
    <mergeCell ref="B15:B16"/>
    <mergeCell ref="C15:C16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 МО "Город Гатчина"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Малеева О.В.</dc:creator>
  <cp:keywords/>
  <dc:description/>
  <cp:lastModifiedBy>k391</cp:lastModifiedBy>
  <cp:lastPrinted>2013-08-08T07:11:03Z</cp:lastPrinted>
  <dcterms:created xsi:type="dcterms:W3CDTF">2012-04-24T05:26:10Z</dcterms:created>
  <dcterms:modified xsi:type="dcterms:W3CDTF">2013-09-25T13:01:54Z</dcterms:modified>
  <cp:category/>
  <cp:version/>
  <cp:contentType/>
  <cp:contentStatus/>
</cp:coreProperties>
</file>