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2900" windowHeight="8580" firstSheet="1" activeTab="1"/>
  </bookViews>
  <sheets>
    <sheet name="адр.09-11" sheetId="1" r:id="rId1"/>
    <sheet name=" Адресная 2009 года 1 вар" sheetId="2" r:id="rId2"/>
    <sheet name=" Адресная 2009" sheetId="3" r:id="rId3"/>
  </sheets>
  <definedNames>
    <definedName name="_xlnm.Print_Titles" localSheetId="0">'адр.09-11'!$7:$12</definedName>
  </definedNames>
  <calcPr fullCalcOnLoad="1"/>
</workbook>
</file>

<file path=xl/sharedStrings.xml><?xml version="1.0" encoding="utf-8"?>
<sst xmlns="http://schemas.openxmlformats.org/spreadsheetml/2006/main" count="548" uniqueCount="217">
  <si>
    <t xml:space="preserve">  Годы</t>
  </si>
  <si>
    <t>строи-</t>
  </si>
  <si>
    <t>тельства</t>
  </si>
  <si>
    <t>в ценах</t>
  </si>
  <si>
    <t>2009 г.</t>
  </si>
  <si>
    <t>Прогноз на 2009 год</t>
  </si>
  <si>
    <t>(тыс.руб.)</t>
  </si>
  <si>
    <t>2010 г.</t>
  </si>
  <si>
    <t>Прогноз на 2010 год</t>
  </si>
  <si>
    <t>МО "Город Гатчина"</t>
  </si>
  <si>
    <t>Проект</t>
  </si>
  <si>
    <t>2008-2010</t>
  </si>
  <si>
    <t>областной бюджет</t>
  </si>
  <si>
    <t>бюджет ГМР</t>
  </si>
  <si>
    <t>местный бюджет</t>
  </si>
  <si>
    <t>Наименование объекта</t>
  </si>
  <si>
    <t>в том числе</t>
  </si>
  <si>
    <t>федераль-ный бюджет</t>
  </si>
  <si>
    <t>Подготовка проектной документации по программе "Переселение из ветхого фонда"</t>
  </si>
  <si>
    <t>ВСЕГО по программе:</t>
  </si>
  <si>
    <t>1990-2009</t>
  </si>
  <si>
    <t>2009-2010</t>
  </si>
  <si>
    <t>Контрольная цифра по бюджету</t>
  </si>
  <si>
    <t>Контрольная цифра по инветиционным средствам</t>
  </si>
  <si>
    <t>2007-2009</t>
  </si>
  <si>
    <t>прочие источники</t>
  </si>
  <si>
    <t>2008-2009</t>
  </si>
  <si>
    <t>Реконструкция водопровода по ул. Ополченцев-Балтийцев</t>
  </si>
  <si>
    <t>КВ</t>
  </si>
  <si>
    <t>Сокращенный вариант</t>
  </si>
  <si>
    <t>Разработка проекта Юго-Западного месторождения подземных вод</t>
  </si>
  <si>
    <t>Разработка проекта второй перемычки между I и II магистральными кольцами</t>
  </si>
  <si>
    <t>Реконструкция магистральной теплотрассы по ул.Чехова</t>
  </si>
  <si>
    <t>Строительство путепровода (тоннеля) на ул.Киевская у Балтийского вокзала в т.ч. проектные работы</t>
  </si>
  <si>
    <t>Итого по культуре:</t>
  </si>
  <si>
    <t>Итого по спорту:</t>
  </si>
  <si>
    <t>Итого по МУП "ЖКХ":</t>
  </si>
  <si>
    <t>Итого по МУП "Тихая обитель"</t>
  </si>
  <si>
    <t>Прогноз на 2011 год</t>
  </si>
  <si>
    <t xml:space="preserve"> АДРЕСНАЯ ИНВЕСТИЦИОННАЯ ПРОГРАММА НА 2009-2011 ГОДЫ</t>
  </si>
  <si>
    <t>Сметная стоимость в ценах 2008г.</t>
  </si>
  <si>
    <t>Остаток       на 01.01.09</t>
  </si>
  <si>
    <t xml:space="preserve">Обследование технического состояния Адмиралтейского и Трехарочного моста с выдачей экспертного заключения и проектированием ремонтных работ </t>
  </si>
  <si>
    <t>Реконструкция общественного туалета</t>
  </si>
  <si>
    <t>Установка системы частотного регулирования на сетевые насосы № 4, 5 котельной № 11 Промзона № 1</t>
  </si>
  <si>
    <t>Установка паротурбогенератора на котельной № 11 Промзона 1</t>
  </si>
  <si>
    <t>2009-2011</t>
  </si>
  <si>
    <t>Пректная мощность</t>
  </si>
  <si>
    <t>1260 кВт</t>
  </si>
  <si>
    <t>2,5 МВт</t>
  </si>
  <si>
    <t>Установка автоматизированных тепловых пунктов 10 шт. мкр. "Мариенбург"</t>
  </si>
  <si>
    <t>8 Г/кал в час</t>
  </si>
  <si>
    <t>2011 г.</t>
  </si>
  <si>
    <t>Установка комплексной системы учета отпуска в сеть тепловой энергии, использования воды, газа, электроэнергии на котельных № 10, 11</t>
  </si>
  <si>
    <t>200-2011</t>
  </si>
  <si>
    <t xml:space="preserve">Установка охранной и пожарной сигнализации в помещениях КУМИ </t>
  </si>
  <si>
    <t>Капитальный ремонт полов в помещениях 1 этажа КУМИ</t>
  </si>
  <si>
    <t>Комплекс пусконаладочных работ по Главной канализационной насосной станции</t>
  </si>
  <si>
    <t>Реконструкция канализационных очистных сооружений</t>
  </si>
  <si>
    <r>
      <t>60 м</t>
    </r>
    <r>
      <rPr>
        <vertAlign val="superscript"/>
        <sz val="12"/>
        <rFont val="Times New Roman"/>
        <family val="1"/>
      </rPr>
      <t>3</t>
    </r>
  </si>
  <si>
    <t xml:space="preserve">534 посадочных места в 2-х залах (484+50) </t>
  </si>
  <si>
    <t>Капитальный ремонт МУ "ГГДК" пр. 25 Октября, д.1, включая проектно-сметную документацию</t>
  </si>
  <si>
    <t>Капитальный ремонт МУ "Центр творчества юных"</t>
  </si>
  <si>
    <t>354 посадочных места</t>
  </si>
  <si>
    <t>в том числе монтаж автоматической системы охранно-пожарной сигнализации</t>
  </si>
  <si>
    <t>Капитальный ремонт Центральной городской библиотеки им.А.И.Куприна ул.Володарского, 17</t>
  </si>
  <si>
    <t>Капитальный ремонт Детской библиотеки, ул.киргетова, д.8</t>
  </si>
  <si>
    <t>11000 читателей,      посещаемость 72000, книжный фонд       984849 экз.</t>
  </si>
  <si>
    <t>5563 читателей, посещанмомть 37860, книжный фонд 33253 экз.</t>
  </si>
  <si>
    <t>Капитальный ремонт библиотеки-филиала № 2. ул. Подрядчикова, д.13</t>
  </si>
  <si>
    <t>200-2010</t>
  </si>
  <si>
    <t>2014 читателей, посещаемость 20329, книжный фонд 28499 экз.</t>
  </si>
  <si>
    <t>Капитальный ремонт МУ "Музей города гатчины", пр.25 Октября, д.18</t>
  </si>
  <si>
    <t>Посещаемость - 1500, количество экспонатов - 726</t>
  </si>
  <si>
    <t>в том числе монтаж охранно-пожарной сигнализации</t>
  </si>
  <si>
    <t>Посадочных мест - 250</t>
  </si>
  <si>
    <t>Капитальный ремонт помещений МУ "ГШСБТ "Олимпия", пр.25 Октября, д.21</t>
  </si>
  <si>
    <t>Капитальный ремонт помещений художественных мастерских дизайна</t>
  </si>
  <si>
    <t>Капитальный ремонт гаража МУ "Сервисная служба учреждений культуры города Гатчины"</t>
  </si>
  <si>
    <t>Контрольная:</t>
  </si>
  <si>
    <t>Строительство жилого дома по ул.Рощинская,д.17б</t>
  </si>
  <si>
    <t>Реконструкция ул.Индустриальной (проектные и строительные работы)</t>
  </si>
  <si>
    <t>Разработка рабочего проекта очистных сооружений ливневых стоков в Западном районе (ул.Кныша)</t>
  </si>
  <si>
    <t xml:space="preserve">Разработка рабочего проекта на строительство бассейна в Западном районе </t>
  </si>
  <si>
    <t>Строительство распредилительных уличных газопроводов по ул.120 Дивизии, Бородина, Охотничий</t>
  </si>
  <si>
    <t>Установка скамеек в общественных местах 100 шт.</t>
  </si>
  <si>
    <t>Строительство стадиона севернее квартала "Р"  (проект и строительство)</t>
  </si>
  <si>
    <t>?</t>
  </si>
  <si>
    <t>Строительство спортивного центра с плавательным бассейном на ул.Кныша</t>
  </si>
  <si>
    <t>???</t>
  </si>
  <si>
    <t>Завершение строительства ФОК мкр."Мариенбург" ул.Рысева, 32</t>
  </si>
  <si>
    <t>150 пос. мест</t>
  </si>
  <si>
    <t>I. Программная часть</t>
  </si>
  <si>
    <t>Муниципальная целевая  программа "Капитальный ремонт жилых домов МО "Город Гатчина" на 2008-2011 г.г."</t>
  </si>
  <si>
    <t>2008-2011</t>
  </si>
  <si>
    <t>Муниципальная целевая программа по переселению граждан из аврийного жилищного фонда, расположенного на территории МО "Город Гатчина"</t>
  </si>
  <si>
    <t>I. Непрограммная часть</t>
  </si>
  <si>
    <t>1. Объекты социально-культурного назначения, жилищное строительство</t>
  </si>
  <si>
    <t>2. Объекты системы теплоснабжения</t>
  </si>
  <si>
    <t>3. Объекты газификации</t>
  </si>
  <si>
    <t>4. Объекты системы водоснабжения</t>
  </si>
  <si>
    <t>5. Объекты системы водоотведения и очистки сточных вод</t>
  </si>
  <si>
    <t>6. Благоустройство</t>
  </si>
  <si>
    <t>Капитальный ремонт подземных переходов пл.Татьянино и Балтийского вокзала</t>
  </si>
  <si>
    <t>Итого по жилищному строительству:</t>
  </si>
  <si>
    <t>Конрольная:</t>
  </si>
  <si>
    <t>Капитальный ремонт УЗС "Маяк", ул.Чехова, д.9а</t>
  </si>
  <si>
    <t>Капитальный ремонт Центра "Единоборств" ул. 7 Армии, д.19а</t>
  </si>
  <si>
    <t>7. Прочие мероприятия</t>
  </si>
  <si>
    <t>Реконструкция стадиона "Балтийский", в том числе проектные работы ул.Липовая аллея, 1а</t>
  </si>
  <si>
    <t>Муниципальная целевая программа "Пожарная безопасность на территории МО "Город Гатчина" на 2009-2011 годы"</t>
  </si>
  <si>
    <t>Окончание строительства забора вокруг кладбища "Солодухино"</t>
  </si>
  <si>
    <t>38400 кв.м,          в том числе дороги - 3550 кв. м</t>
  </si>
  <si>
    <t>Обустройство II очереди кладбища "Пижма"</t>
  </si>
  <si>
    <t>Капитальный ремонт и расширение проезжной дороги к кладбищу "Пижма"</t>
  </si>
  <si>
    <t xml:space="preserve">12000 кв.м, в том числе: дороги 1500×6,5=9750 кв.м и площадки 2250 кв.м </t>
  </si>
  <si>
    <t>Всего по подразделу 1:</t>
  </si>
  <si>
    <t>Итогоо по подразделу 3:</t>
  </si>
  <si>
    <t>Итогоо по подразделу 2:</t>
  </si>
  <si>
    <t>Итого по подразделу 4:</t>
  </si>
  <si>
    <t>Итого по подразделу 5:</t>
  </si>
  <si>
    <t>Итого по подразделу 6:</t>
  </si>
  <si>
    <t>Итого по подразделу 7:</t>
  </si>
  <si>
    <t>Всег по разделу II.</t>
  </si>
  <si>
    <t>Всего по празделу I:</t>
  </si>
  <si>
    <t>Комплексное благоустройство дворовых территорий</t>
  </si>
  <si>
    <t>Спортивные площадки по месту жительства</t>
  </si>
  <si>
    <t>Реконструкция лифтов, выработовших свои ресурсы</t>
  </si>
  <si>
    <t>Капитальный ремонт бани № 1</t>
  </si>
  <si>
    <t>Капитальный ремонт лифтового оборудования (16 лифтов)</t>
  </si>
  <si>
    <t>Реконструкция ситемы ливневой канализации по ул.Металлистов</t>
  </si>
  <si>
    <t>Капитальный ремонт балконов по программе</t>
  </si>
  <si>
    <t>Капитальный ремонт фасадов по программе</t>
  </si>
  <si>
    <t>Утсановка ограждений детских площадок и газонов</t>
  </si>
  <si>
    <t>Устройство контейнерных площадок</t>
  </si>
  <si>
    <t>Благоустройство скверов</t>
  </si>
  <si>
    <t>Подключение муниципального жилого фонда к центральному отоплению по ул.Чкалова, ул.Солодухина (внутренняя разводка)</t>
  </si>
  <si>
    <t>Подключение муниципального жилого фонда к центральному отоплению по ул.Чкалова, ул.Солодухина (наружные сети)</t>
  </si>
  <si>
    <t>Газификация муниципальных жилых домов по ул.Чкалова, ул.Урицкого, ул.Григорина, ул.Киевской (внутрянка)</t>
  </si>
  <si>
    <t>Газификация муниципальных жилых домов по ул.Чкалова, ул.Урицкого, ул.Григорина, ул.Киевской (наружные сети)</t>
  </si>
  <si>
    <t>Разработка проектной документации на строительство распределительных газопроводов в районе ул.Киевская, Старая дорога, Школьная "Большая Загвоздка"</t>
  </si>
  <si>
    <t>Подключение муниципального жилого фонда к водопроводу и канализации по ул.Чкалова, ул.Солодухина (внутренняя разводка)</t>
  </si>
  <si>
    <t>Подключение муниципального жилого фонда к водопроводу и канализации по ул.Чкалова, ул.Солодухина (наружные сети)</t>
  </si>
  <si>
    <t xml:space="preserve">Реконструкция ситемы оповещения населения в чрезвычайных ситуациях на территории МО "Город Гатчина", в том числе проектные работы </t>
  </si>
  <si>
    <t>2009-2011???</t>
  </si>
  <si>
    <t>Асфальто-бетонное покрытие - 120 тыс. кв.м; щебеночное покрытие - 45 тыс. кв. м</t>
  </si>
  <si>
    <t xml:space="preserve">Капитальный ремонт дорожного покрытия улиц (асфальто-бетонное покрытие 2009г.- 35 тыс. кв. м; 2010г.-40 тыс. кв. м; 2011г.-45 тыс. кв.м; щебеночное покрытие- 2009 г.-20 тыс. кв. м, 2010 г.-15 тыс. кв. м, 2011г. - 10 тыс. кв. м) </t>
  </si>
  <si>
    <t>30 тыс. кв. м</t>
  </si>
  <si>
    <t>Капитальный ремонт тротуаров города  по 10 тыс кв. м ежегодно</t>
  </si>
  <si>
    <t>2100 п. м</t>
  </si>
  <si>
    <t>Устройство металлического ограждения по 700 п. м ежегодно</t>
  </si>
  <si>
    <t>Организация кругового движения на перекрестке ул.Слепнева и ул.Зверевой</t>
  </si>
  <si>
    <t>Установка и модернизация дорожных знаков (600 шт.)</t>
  </si>
  <si>
    <t>Реконструкция светофорных постов (6 ед.)</t>
  </si>
  <si>
    <t>Установка общедомовых приборов учета холодной воды (600 шт.)</t>
  </si>
  <si>
    <t>Экологическая реабилитация лесопарков Приоратского и Зверинец</t>
  </si>
  <si>
    <t>Реконструкция ул.Сойту (объездная дорога)</t>
  </si>
  <si>
    <t>Програмная часть</t>
  </si>
  <si>
    <t>Ремонт фасада администрации Киргетова 1</t>
  </si>
  <si>
    <t xml:space="preserve"> Стоянка ул. Красная</t>
  </si>
  <si>
    <t>Благоустройство возле Воскресной школы</t>
  </si>
  <si>
    <t>Реконструкция паталогоанатомического корпуса</t>
  </si>
  <si>
    <t>Подготовка проектной документации по программе "Переселение из ветхого фонда" с учетом переход</t>
  </si>
  <si>
    <t>Реконструкция сквера "Юность"</t>
  </si>
  <si>
    <t xml:space="preserve">Разработка рабочего проекта  КОС </t>
  </si>
  <si>
    <t>2006-2009</t>
  </si>
  <si>
    <t xml:space="preserve"> Проектные работы по установке  паротурбогенератора на котельной № 11 Промзона 1</t>
  </si>
  <si>
    <t>Устройство наружного освещения дворовых территорий</t>
  </si>
  <si>
    <t>Усиановка ограждений детских площадок и газонов</t>
  </si>
  <si>
    <t xml:space="preserve"> Муниципальная целевая программа "Благоустройство дворовых территорий"</t>
  </si>
  <si>
    <t>Итого непрограмная часть</t>
  </si>
  <si>
    <t>ВСЕГО</t>
  </si>
  <si>
    <t>Комплексное благоустройство дворовых территорий, включая проектные работы)</t>
  </si>
  <si>
    <t>Разработка проектной документации на строительство распределительных газопроводов в районе  "Большая Загвоздка", 120 Дивизии</t>
  </si>
  <si>
    <t>23 октября</t>
  </si>
  <si>
    <t>Капитальный ремонт тротуаров : ул. Карла Маркса</t>
  </si>
  <si>
    <t xml:space="preserve">Установка и модернизация дорожных знаков </t>
  </si>
  <si>
    <t>Проектирование ливневых очитных на р. Ижора</t>
  </si>
  <si>
    <t>Разработка рабочего проекта  реконструкции канализационных очистных сооружений</t>
  </si>
  <si>
    <t>Корректировка проекта ливневых очистных соооружений мкр. "Аэродром"</t>
  </si>
  <si>
    <t>II. Непрограммная часть</t>
  </si>
  <si>
    <t>Замена  дорожного покрытия улиц (асфальто-бетонное покрытие : ул. Володарского (от ул. Радищева до ул.Достоевского), ул.  Урицкого, ул. Рощинская (от пр 25 Октября до ул. Чехова)</t>
  </si>
  <si>
    <t>Бюджетополучатель</t>
  </si>
  <si>
    <t>Главный распорядитель</t>
  </si>
  <si>
    <t>Администрация МО "Город  Гатчина"</t>
  </si>
  <si>
    <t>КУМИ МО "Город Гатчина"</t>
  </si>
  <si>
    <t>МУ ГГДК"</t>
  </si>
  <si>
    <t>МУ "Музей города Гатчины"</t>
  </si>
  <si>
    <t>Капитальный ремонт МУ "Музей города Гатчины", пр.25 Октября, д.18</t>
  </si>
  <si>
    <t>МУ"Сервисная служба учреждений культуры "</t>
  </si>
  <si>
    <t xml:space="preserve">Подготовка проектной документации по программе "Переселение из ветхого фонда" </t>
  </si>
  <si>
    <t>Устройсво наружного освещения дворовых территорий</t>
  </si>
  <si>
    <t>Благоустройство дворовых территорий:ул.  Володарского 26-ул. Радищева 24;ул. Карла Маркса 16; ул. 7-ой Армии 19-21; ул. Куприна 40-42-ул Заводская 1а-3; ул.  Радищева 8-10-ул.Карла Маркса 46; ул. Слепнева 4,корп..3-ул. Зверевой 13, корп..1; пр. 25 Октября 65 (проезд); пр. 25 Октября 45-47;ул. Константинова 9; ул. Урицкого 3; ул. Володарского 39; ул. Григорина 9-ул. Нестерова 6-8;ул. Хохлова 13</t>
  </si>
  <si>
    <t>Устройство контейнерных площадок:ул. Слепнева 9; ул. Куприна 44;ул. Чехова 8-ул. Леонова 17; ул. Рощинская 2а-9; ул. Володарского 5; ул. Карла Маркса 31; Красноармейский проспект 15</t>
  </si>
  <si>
    <t xml:space="preserve">Устройство металлического ограждения: ул. Кныша 12-14; ул. Володарского 15; ул. Крупской 2; ул. Крупской 5а; ул. Красных военлетов 4-ул. Слепнева 4-ул. Зверевой 13. </t>
  </si>
  <si>
    <t xml:space="preserve">Гатчина" "О бюджете МО "Город Гатчина" на 2009 год" </t>
  </si>
  <si>
    <t>Приложение 9</t>
  </si>
  <si>
    <t xml:space="preserve"> Реконструкция главной канализационной насосной станции</t>
  </si>
  <si>
    <t xml:space="preserve">Газификация муниципальных жилых (внутренние сети) домов по ул.Чкалова, ул.Урицкого, ул.Григорина, ул.Киевской </t>
  </si>
  <si>
    <t xml:space="preserve">Газификация муниципальных жилых  (наружные сети) домов по ул.Чкалова, ул.Урицкого, ул.Григорина, ул.Киевской </t>
  </si>
  <si>
    <t xml:space="preserve">к  решению Совета депутатов  МО"Город </t>
  </si>
  <si>
    <t xml:space="preserve">от  29 декабря 2008 года  № 79     </t>
  </si>
  <si>
    <t xml:space="preserve">Реконструкция сети главного колектора №1 </t>
  </si>
  <si>
    <t>2004-2009</t>
  </si>
  <si>
    <t xml:space="preserve">Завершение строительства 4-й магистрали в мкр. Аэродром </t>
  </si>
  <si>
    <t>2007 - 2008</t>
  </si>
  <si>
    <t>( в редакции решения Совета депутатов</t>
  </si>
  <si>
    <t xml:space="preserve"> Муниципальная целевая программа "Пожарная безопасность на территории МО "Город Гатчина" на 2009 - 2011 годы"</t>
  </si>
  <si>
    <t xml:space="preserve"> Администрация МО "Город Гатчина"</t>
  </si>
  <si>
    <t>Капитальный ремонт жилого фонда :  ул. Комсомольцев-подпольщиков, д, 23,  ул.  Солодухина, д.8, ул. Фрезерная, д.3 для формирования маневреннго жилого фонда</t>
  </si>
  <si>
    <t>Адресная программа   проведения капитального ремонта многоквартирных жилых домов, расположенных на территории МО "Город Гатчина", на 2009 год.</t>
  </si>
  <si>
    <t xml:space="preserve"> Строительство водопроводной линии к жилому дому по ул. Солодухина, дом 20 и устройство локальной канализации</t>
  </si>
  <si>
    <t>Итого непрограммная часть</t>
  </si>
  <si>
    <t>План на 2009 год</t>
  </si>
  <si>
    <r>
      <t xml:space="preserve">Адресная инвестиционная программа  МО "Город Гатчина" на 2009 год                                                             </t>
    </r>
    <r>
      <rPr>
        <sz val="12"/>
        <rFont val="Times New Roman CYR"/>
        <family val="0"/>
      </rPr>
      <t>тыс. руб.</t>
    </r>
  </si>
  <si>
    <t>Адресная программа по переселению граждан из аврийного жилищного фонда, расположенного на территории МО "Город Гатчина"</t>
  </si>
  <si>
    <t xml:space="preserve">от 25 марта 2009 года №4_)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</si>
</sst>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48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1"/>
      <color indexed="10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color indexed="10"/>
      <name val="Times New Roman Cyr"/>
      <family val="1"/>
    </font>
    <font>
      <sz val="10"/>
      <color indexed="10"/>
      <name val="Arial Cyr"/>
      <family val="0"/>
    </font>
    <font>
      <b/>
      <sz val="11"/>
      <color indexed="12"/>
      <name val="Times New Roman CYR"/>
      <family val="0"/>
    </font>
    <font>
      <sz val="11"/>
      <color indexed="12"/>
      <name val="Times New Roman CYR"/>
      <family val="0"/>
    </font>
    <font>
      <b/>
      <sz val="11"/>
      <color indexed="12"/>
      <name val="Times New Roman Cyr"/>
      <family val="1"/>
    </font>
    <font>
      <sz val="11"/>
      <color indexed="12"/>
      <name val="Times New Roman Cyr"/>
      <family val="1"/>
    </font>
    <font>
      <b/>
      <sz val="11"/>
      <name val="Arial Cyr"/>
      <family val="0"/>
    </font>
    <font>
      <b/>
      <sz val="10"/>
      <color indexed="12"/>
      <name val="Times New Roman CYR"/>
      <family val="0"/>
    </font>
    <font>
      <sz val="10"/>
      <color indexed="12"/>
      <name val="Times New Roman CYR"/>
      <family val="1"/>
    </font>
    <font>
      <sz val="10"/>
      <color indexed="12"/>
      <name val="Arial Cyr"/>
      <family val="0"/>
    </font>
    <font>
      <sz val="12"/>
      <color indexed="12"/>
      <name val="Times New Roman Cyr"/>
      <family val="1"/>
    </font>
    <font>
      <b/>
      <sz val="11"/>
      <color indexed="10"/>
      <name val="Times New Roman CYR"/>
      <family val="0"/>
    </font>
    <font>
      <sz val="11"/>
      <name val="Arial Cyr"/>
      <family val="0"/>
    </font>
    <font>
      <sz val="11"/>
      <color indexed="10"/>
      <name val="Times New Roman CYR"/>
      <family val="0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name val="Times New Roman Cyr"/>
      <family val="0"/>
    </font>
    <font>
      <b/>
      <i/>
      <sz val="11"/>
      <name val="Times New Roman Cyr"/>
      <family val="1"/>
    </font>
    <font>
      <i/>
      <sz val="11"/>
      <name val="Times New Roman CYR"/>
      <family val="1"/>
    </font>
    <font>
      <i/>
      <sz val="10"/>
      <name val="Arial Cyr"/>
      <family val="0"/>
    </font>
    <font>
      <i/>
      <sz val="12"/>
      <name val="Times New Roman Cyr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Times New Roman Cyr"/>
      <family val="0"/>
    </font>
    <font>
      <sz val="12"/>
      <name val="Times New Roman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13" fillId="3" borderId="8" xfId="0" applyFont="1" applyFill="1" applyBorder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3" borderId="7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0" xfId="0" applyFont="1" applyFill="1" applyAlignment="1">
      <alignment/>
    </xf>
    <xf numFmtId="0" fontId="6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0" fontId="5" fillId="3" borderId="6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7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9" fillId="0" borderId="7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49" fontId="11" fillId="2" borderId="7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7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/>
    </xf>
    <xf numFmtId="0" fontId="5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7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6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7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vertical="center"/>
    </xf>
    <xf numFmtId="0" fontId="15" fillId="0" borderId="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vertical="center" wrapText="1"/>
    </xf>
    <xf numFmtId="0" fontId="28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26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26" fillId="4" borderId="9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29" fillId="4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right" vertical="center"/>
    </xf>
    <xf numFmtId="0" fontId="30" fillId="3" borderId="8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/>
    </xf>
    <xf numFmtId="0" fontId="26" fillId="3" borderId="5" xfId="0" applyFont="1" applyFill="1" applyBorder="1" applyAlignment="1">
      <alignment horizontal="right" vertical="center"/>
    </xf>
    <xf numFmtId="0" fontId="26" fillId="3" borderId="7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26" fillId="0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26" fillId="0" borderId="7" xfId="0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26" fillId="4" borderId="5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top"/>
    </xf>
    <xf numFmtId="0" fontId="8" fillId="5" borderId="10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7" fillId="5" borderId="5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center"/>
    </xf>
    <xf numFmtId="0" fontId="27" fillId="5" borderId="0" xfId="0" applyFont="1" applyFill="1" applyAlignment="1">
      <alignment vertical="center"/>
    </xf>
    <xf numFmtId="0" fontId="7" fillId="5" borderId="9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horizontal="right" vertical="center"/>
    </xf>
    <xf numFmtId="0" fontId="21" fillId="5" borderId="0" xfId="0" applyFont="1" applyFill="1" applyAlignment="1">
      <alignment horizontal="right" vertical="center"/>
    </xf>
    <xf numFmtId="0" fontId="26" fillId="5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26" fillId="5" borderId="7" xfId="0" applyFont="1" applyFill="1" applyBorder="1" applyAlignment="1">
      <alignment horizontal="right" vertical="center"/>
    </xf>
    <xf numFmtId="0" fontId="26" fillId="5" borderId="5" xfId="0" applyFont="1" applyFill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9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8" fillId="5" borderId="6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30" fillId="5" borderId="8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0" fontId="13" fillId="5" borderId="0" xfId="0" applyFont="1" applyFill="1" applyAlignment="1">
      <alignment vertical="center" wrapText="1"/>
    </xf>
    <xf numFmtId="0" fontId="19" fillId="5" borderId="7" xfId="0" applyFont="1" applyFill="1" applyBorder="1" applyAlignment="1">
      <alignment vertical="center" wrapText="1"/>
    </xf>
    <xf numFmtId="0" fontId="15" fillId="5" borderId="7" xfId="0" applyFont="1" applyFill="1" applyBorder="1" applyAlignment="1">
      <alignment vertical="center" wrapText="1"/>
    </xf>
    <xf numFmtId="0" fontId="26" fillId="5" borderId="5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5" fillId="5" borderId="7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5" fillId="5" borderId="7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0" fillId="5" borderId="0" xfId="0" applyFont="1" applyFill="1" applyAlignment="1">
      <alignment/>
    </xf>
    <xf numFmtId="0" fontId="28" fillId="5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vertical="center"/>
    </xf>
    <xf numFmtId="0" fontId="29" fillId="5" borderId="0" xfId="0" applyFont="1" applyFill="1" applyAlignment="1">
      <alignment vertical="center"/>
    </xf>
    <xf numFmtId="0" fontId="6" fillId="5" borderId="7" xfId="0" applyFont="1" applyFill="1" applyBorder="1" applyAlignment="1">
      <alignment horizontal="left" vertical="center"/>
    </xf>
    <xf numFmtId="0" fontId="5" fillId="5" borderId="0" xfId="0" applyFont="1" applyFill="1" applyAlignment="1">
      <alignment/>
    </xf>
    <xf numFmtId="0" fontId="6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right" vertical="center" wrapText="1"/>
    </xf>
    <xf numFmtId="0" fontId="5" fillId="5" borderId="7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Alignment="1">
      <alignment horizontal="right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 wrapText="1"/>
    </xf>
    <xf numFmtId="0" fontId="9" fillId="5" borderId="7" xfId="0" applyFont="1" applyFill="1" applyBorder="1" applyAlignment="1">
      <alignment horizontal="right" vertical="center" wrapText="1"/>
    </xf>
    <xf numFmtId="0" fontId="13" fillId="5" borderId="5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horizontal="center" vertical="center" wrapText="1"/>
    </xf>
    <xf numFmtId="49" fontId="11" fillId="5" borderId="7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1" fillId="5" borderId="0" xfId="0" applyFont="1" applyFill="1" applyAlignment="1">
      <alignment/>
    </xf>
    <xf numFmtId="0" fontId="13" fillId="5" borderId="9" xfId="0" applyFont="1" applyFill="1" applyBorder="1" applyAlignment="1">
      <alignment vertical="center" wrapText="1"/>
    </xf>
    <xf numFmtId="0" fontId="1" fillId="3" borderId="0" xfId="0" applyFont="1" applyFill="1" applyAlignment="1">
      <alignment/>
    </xf>
    <xf numFmtId="0" fontId="8" fillId="3" borderId="10" xfId="0" applyFont="1" applyFill="1" applyBorder="1" applyAlignment="1">
      <alignment horizontal="center" vertical="top"/>
    </xf>
    <xf numFmtId="0" fontId="26" fillId="3" borderId="5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15" fillId="3" borderId="7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vertical="center"/>
    </xf>
    <xf numFmtId="0" fontId="15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/>
    </xf>
    <xf numFmtId="0" fontId="2" fillId="3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5" borderId="0" xfId="0" applyFont="1" applyFill="1" applyAlignment="1">
      <alignment vertical="center"/>
    </xf>
    <xf numFmtId="0" fontId="5" fillId="6" borderId="7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1" fillId="6" borderId="7" xfId="0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left"/>
    </xf>
    <xf numFmtId="0" fontId="5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32" fillId="5" borderId="7" xfId="0" applyFont="1" applyFill="1" applyBorder="1" applyAlignment="1">
      <alignment vertical="center" wrapText="1"/>
    </xf>
    <xf numFmtId="0" fontId="33" fillId="5" borderId="7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vertical="center"/>
    </xf>
    <xf numFmtId="0" fontId="33" fillId="5" borderId="5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33" fillId="3" borderId="9" xfId="0" applyFont="1" applyFill="1" applyBorder="1" applyAlignment="1">
      <alignment vertical="center"/>
    </xf>
    <xf numFmtId="0" fontId="33" fillId="5" borderId="0" xfId="0" applyFont="1" applyFill="1" applyBorder="1" applyAlignment="1">
      <alignment/>
    </xf>
    <xf numFmtId="0" fontId="33" fillId="5" borderId="0" xfId="0" applyFont="1" applyFill="1" applyAlignment="1">
      <alignment/>
    </xf>
    <xf numFmtId="0" fontId="34" fillId="5" borderId="0" xfId="0" applyFont="1" applyFill="1" applyAlignment="1">
      <alignment/>
    </xf>
    <xf numFmtId="0" fontId="33" fillId="5" borderId="7" xfId="0" applyFont="1" applyFill="1" applyBorder="1" applyAlignment="1">
      <alignment horizontal="left" vertical="center"/>
    </xf>
    <xf numFmtId="0" fontId="33" fillId="5" borderId="5" xfId="0" applyFont="1" applyFill="1" applyBorder="1" applyAlignment="1">
      <alignment vertical="center"/>
    </xf>
    <xf numFmtId="0" fontId="33" fillId="3" borderId="7" xfId="0" applyFont="1" applyFill="1" applyBorder="1" applyAlignment="1">
      <alignment vertical="center"/>
    </xf>
    <xf numFmtId="0" fontId="35" fillId="5" borderId="0" xfId="0" applyFont="1" applyFill="1" applyBorder="1" applyAlignment="1">
      <alignment/>
    </xf>
    <xf numFmtId="0" fontId="5" fillId="3" borderId="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6" fillId="5" borderId="14" xfId="0" applyFont="1" applyFill="1" applyBorder="1" applyAlignment="1">
      <alignment vertical="center" wrapText="1"/>
    </xf>
    <xf numFmtId="0" fontId="15" fillId="5" borderId="14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/>
    </xf>
    <xf numFmtId="0" fontId="5" fillId="5" borderId="14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wrapText="1"/>
    </xf>
    <xf numFmtId="0" fontId="5" fillId="5" borderId="15" xfId="0" applyFont="1" applyFill="1" applyBorder="1" applyAlignment="1">
      <alignment/>
    </xf>
    <xf numFmtId="0" fontId="5" fillId="5" borderId="16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left"/>
    </xf>
    <xf numFmtId="0" fontId="5" fillId="5" borderId="16" xfId="0" applyFont="1" applyFill="1" applyBorder="1" applyAlignment="1">
      <alignment/>
    </xf>
    <xf numFmtId="0" fontId="1" fillId="5" borderId="16" xfId="0" applyFont="1" applyFill="1" applyBorder="1" applyAlignment="1">
      <alignment/>
    </xf>
    <xf numFmtId="0" fontId="31" fillId="3" borderId="16" xfId="0" applyFont="1" applyFill="1" applyBorder="1" applyAlignment="1">
      <alignment/>
    </xf>
    <xf numFmtId="0" fontId="5" fillId="3" borderId="9" xfId="0" applyFont="1" applyFill="1" applyBorder="1" applyAlignment="1">
      <alignment horizontal="right" vertical="center" wrapText="1"/>
    </xf>
    <xf numFmtId="0" fontId="26" fillId="3" borderId="9" xfId="0" applyFont="1" applyFill="1" applyBorder="1" applyAlignment="1">
      <alignment horizontal="right" vertical="center" wrapText="1"/>
    </xf>
    <xf numFmtId="0" fontId="5" fillId="5" borderId="9" xfId="0" applyFont="1" applyFill="1" applyBorder="1" applyAlignment="1">
      <alignment horizontal="right" vertical="center" wrapText="1"/>
    </xf>
    <xf numFmtId="0" fontId="33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0" fontId="26" fillId="3" borderId="9" xfId="0" applyFont="1" applyFill="1" applyBorder="1" applyAlignment="1">
      <alignment horizontal="right" vertical="center"/>
    </xf>
    <xf numFmtId="0" fontId="26" fillId="3" borderId="6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26" fillId="3" borderId="17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0" fillId="3" borderId="18" xfId="0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/>
    </xf>
    <xf numFmtId="0" fontId="31" fillId="3" borderId="19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7" fillId="5" borderId="7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vertical="center" wrapText="1"/>
    </xf>
    <xf numFmtId="0" fontId="1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" fillId="5" borderId="0" xfId="0" applyFont="1" applyFill="1" applyAlignment="1">
      <alignment/>
    </xf>
    <xf numFmtId="0" fontId="7" fillId="5" borderId="7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wrapText="1"/>
    </xf>
    <xf numFmtId="0" fontId="7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5" borderId="7" xfId="0" applyFont="1" applyFill="1" applyBorder="1" applyAlignment="1">
      <alignment vertical="center" wrapText="1"/>
    </xf>
    <xf numFmtId="0" fontId="41" fillId="5" borderId="7" xfId="0" applyFont="1" applyFill="1" applyBorder="1" applyAlignment="1">
      <alignment horizontal="right" vertical="center" wrapText="1"/>
    </xf>
    <xf numFmtId="0" fontId="40" fillId="5" borderId="7" xfId="0" applyFont="1" applyFill="1" applyBorder="1" applyAlignment="1">
      <alignment vertical="center"/>
    </xf>
    <xf numFmtId="0" fontId="41" fillId="5" borderId="7" xfId="0" applyFont="1" applyFill="1" applyBorder="1" applyAlignment="1">
      <alignment vertical="center"/>
    </xf>
    <xf numFmtId="0" fontId="42" fillId="5" borderId="7" xfId="0" applyFont="1" applyFill="1" applyBorder="1" applyAlignment="1">
      <alignment horizontal="right" vertical="center" wrapText="1"/>
    </xf>
    <xf numFmtId="0" fontId="40" fillId="5" borderId="7" xfId="0" applyFont="1" applyFill="1" applyBorder="1" applyAlignment="1">
      <alignment wrapText="1"/>
    </xf>
    <xf numFmtId="0" fontId="42" fillId="5" borderId="7" xfId="0" applyFont="1" applyFill="1" applyBorder="1" applyAlignment="1">
      <alignment vertical="center"/>
    </xf>
    <xf numFmtId="0" fontId="42" fillId="5" borderId="7" xfId="0" applyFont="1" applyFill="1" applyBorder="1" applyAlignment="1">
      <alignment/>
    </xf>
    <xf numFmtId="0" fontId="40" fillId="5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5" fillId="5" borderId="23" xfId="0" applyFont="1" applyFill="1" applyBorder="1" applyAlignment="1">
      <alignment/>
    </xf>
    <xf numFmtId="0" fontId="5" fillId="5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/>
    </xf>
    <xf numFmtId="0" fontId="40" fillId="5" borderId="24" xfId="0" applyFont="1" applyFill="1" applyBorder="1" applyAlignment="1">
      <alignment/>
    </xf>
    <xf numFmtId="0" fontId="31" fillId="5" borderId="7" xfId="0" applyFont="1" applyFill="1" applyBorder="1" applyAlignment="1">
      <alignment/>
    </xf>
    <xf numFmtId="0" fontId="38" fillId="0" borderId="0" xfId="0" applyFont="1" applyBorder="1" applyAlignment="1">
      <alignment horizontal="right"/>
    </xf>
    <xf numFmtId="0" fontId="44" fillId="0" borderId="0" xfId="0" applyFont="1" applyFill="1" applyBorder="1" applyAlignment="1">
      <alignment horizontal="center" vertical="center" wrapText="1"/>
    </xf>
    <xf numFmtId="0" fontId="29" fillId="5" borderId="0" xfId="0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43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left" vertical="center" wrapText="1"/>
    </xf>
    <xf numFmtId="3" fontId="43" fillId="5" borderId="7" xfId="0" applyNumberFormat="1" applyFont="1" applyFill="1" applyBorder="1" applyAlignment="1">
      <alignment horizontal="right" vertical="justify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right" vertical="justify" wrapText="1"/>
    </xf>
    <xf numFmtId="0" fontId="13" fillId="5" borderId="7" xfId="0" applyFont="1" applyFill="1" applyBorder="1" applyAlignment="1">
      <alignment horizontal="right" vertical="top" wrapText="1"/>
    </xf>
    <xf numFmtId="0" fontId="46" fillId="5" borderId="7" xfId="0" applyFont="1" applyFill="1" applyBorder="1" applyAlignment="1">
      <alignment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42" fillId="0" borderId="7" xfId="0" applyFont="1" applyFill="1" applyBorder="1" applyAlignment="1">
      <alignment horizontal="center" wrapText="1"/>
    </xf>
    <xf numFmtId="0" fontId="42" fillId="0" borderId="22" xfId="0" applyFont="1" applyFill="1" applyBorder="1" applyAlignment="1">
      <alignment horizontal="center" wrapText="1"/>
    </xf>
    <xf numFmtId="0" fontId="43" fillId="5" borderId="0" xfId="0" applyFont="1" applyFill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center" vertical="center" wrapText="1"/>
    </xf>
    <xf numFmtId="0" fontId="40" fillId="5" borderId="25" xfId="0" applyFont="1" applyFill="1" applyBorder="1" applyAlignment="1">
      <alignment/>
    </xf>
    <xf numFmtId="170" fontId="43" fillId="5" borderId="5" xfId="0" applyNumberFormat="1" applyFont="1" applyFill="1" applyBorder="1" applyAlignment="1">
      <alignment horizontal="center" vertical="center" wrapText="1"/>
    </xf>
    <xf numFmtId="171" fontId="5" fillId="5" borderId="7" xfId="0" applyNumberFormat="1" applyFont="1" applyFill="1" applyBorder="1" applyAlignment="1">
      <alignment horizontal="center" vertical="center"/>
    </xf>
    <xf numFmtId="171" fontId="7" fillId="5" borderId="7" xfId="0" applyNumberFormat="1" applyFont="1" applyFill="1" applyBorder="1" applyAlignment="1">
      <alignment horizontal="center" vertical="center"/>
    </xf>
    <xf numFmtId="171" fontId="5" fillId="5" borderId="7" xfId="0" applyNumberFormat="1" applyFont="1" applyFill="1" applyBorder="1" applyAlignment="1">
      <alignment horizontal="center" vertical="center" wrapText="1"/>
    </xf>
    <xf numFmtId="171" fontId="7" fillId="5" borderId="7" xfId="0" applyNumberFormat="1" applyFont="1" applyFill="1" applyBorder="1" applyAlignment="1">
      <alignment horizontal="center" vertical="center" wrapText="1"/>
    </xf>
    <xf numFmtId="171" fontId="43" fillId="5" borderId="7" xfId="0" applyNumberFormat="1" applyFont="1" applyFill="1" applyBorder="1" applyAlignment="1">
      <alignment horizontal="center" vertical="center" wrapText="1"/>
    </xf>
    <xf numFmtId="171" fontId="11" fillId="5" borderId="7" xfId="0" applyNumberFormat="1" applyFont="1" applyFill="1" applyBorder="1" applyAlignment="1">
      <alignment horizontal="center" vertical="center" wrapText="1"/>
    </xf>
    <xf numFmtId="171" fontId="0" fillId="5" borderId="7" xfId="0" applyNumberFormat="1" applyFont="1" applyFill="1" applyBorder="1" applyAlignment="1">
      <alignment horizontal="center" vertical="center" wrapText="1"/>
    </xf>
    <xf numFmtId="171" fontId="0" fillId="5" borderId="7" xfId="0" applyNumberFormat="1" applyFill="1" applyBorder="1" applyAlignment="1">
      <alignment horizontal="center" vertical="center" wrapText="1"/>
    </xf>
    <xf numFmtId="171" fontId="14" fillId="5" borderId="7" xfId="0" applyNumberFormat="1" applyFont="1" applyFill="1" applyBorder="1" applyAlignment="1">
      <alignment horizontal="center" vertical="center" wrapText="1"/>
    </xf>
    <xf numFmtId="171" fontId="7" fillId="5" borderId="7" xfId="0" applyNumberFormat="1" applyFont="1" applyFill="1" applyBorder="1" applyAlignment="1">
      <alignment horizontal="center"/>
    </xf>
    <xf numFmtId="171" fontId="6" fillId="5" borderId="7" xfId="0" applyNumberFormat="1" applyFont="1" applyFill="1" applyBorder="1" applyAlignment="1">
      <alignment horizontal="center" vertical="center" wrapText="1"/>
    </xf>
    <xf numFmtId="171" fontId="5" fillId="5" borderId="7" xfId="0" applyNumberFormat="1" applyFont="1" applyFill="1" applyBorder="1" applyAlignment="1">
      <alignment horizontal="center" vertical="center"/>
    </xf>
    <xf numFmtId="171" fontId="6" fillId="5" borderId="7" xfId="0" applyNumberFormat="1" applyFont="1" applyFill="1" applyBorder="1" applyAlignment="1">
      <alignment horizontal="center" vertical="center"/>
    </xf>
    <xf numFmtId="171" fontId="5" fillId="5" borderId="7" xfId="0" applyNumberFormat="1" applyFont="1" applyFill="1" applyBorder="1" applyAlignment="1">
      <alignment horizontal="center" vertical="center" wrapText="1"/>
    </xf>
    <xf numFmtId="171" fontId="31" fillId="5" borderId="7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31" fillId="5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7" fillId="0" borderId="8" xfId="0" applyFont="1" applyBorder="1" applyAlignment="1">
      <alignment wrapText="1"/>
    </xf>
    <xf numFmtId="0" fontId="6" fillId="5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1" fillId="5" borderId="6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8" xfId="0" applyFont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40" fillId="0" borderId="3" xfId="0" applyFont="1" applyFill="1" applyBorder="1" applyAlignment="1">
      <alignment horizontal="center" wrapText="1"/>
    </xf>
    <xf numFmtId="0" fontId="40" fillId="0" borderId="4" xfId="0" applyFont="1" applyFill="1" applyBorder="1" applyAlignment="1">
      <alignment horizontal="center" wrapText="1"/>
    </xf>
    <xf numFmtId="0" fontId="40" fillId="0" borderId="5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40" fillId="0" borderId="3" xfId="0" applyFont="1" applyFill="1" applyBorder="1" applyAlignment="1">
      <alignment wrapText="1"/>
    </xf>
    <xf numFmtId="0" fontId="40" fillId="0" borderId="4" xfId="0" applyFont="1" applyFill="1" applyBorder="1" applyAlignment="1">
      <alignment wrapText="1"/>
    </xf>
    <xf numFmtId="0" fontId="40" fillId="0" borderId="5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0" xfId="0" applyBorder="1" applyAlignment="1">
      <alignment wrapText="1"/>
    </xf>
    <xf numFmtId="0" fontId="4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4" fillId="5" borderId="0" xfId="0" applyFont="1" applyFill="1" applyAlignment="1">
      <alignment horizontal="right" wrapText="1"/>
    </xf>
    <xf numFmtId="0" fontId="45" fillId="0" borderId="0" xfId="0" applyFont="1" applyAlignment="1">
      <alignment wrapText="1"/>
    </xf>
    <xf numFmtId="0" fontId="1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8" fillId="0" borderId="0" xfId="0" applyFont="1" applyBorder="1" applyAlignment="1">
      <alignment horizontal="right"/>
    </xf>
    <xf numFmtId="0" fontId="6" fillId="5" borderId="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</cellXfs>
  <cellStyles count="8">
    <cellStyle name="Normal" xfId="0"/>
    <cellStyle name="Currency" xfId="15"/>
    <cellStyle name="Currency [0]" xfId="16"/>
    <cellStyle name="Percent" xfId="17"/>
    <cellStyle name="Тысячи [0]_Лист1 (2)" xfId="18"/>
    <cellStyle name="Тысячи_Лист1 (2)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35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R24" sqref="R24"/>
    </sheetView>
  </sheetViews>
  <sheetFormatPr defaultColWidth="9.00390625" defaultRowHeight="12.75"/>
  <cols>
    <col min="1" max="1" width="27.50390625" style="10" customWidth="1"/>
    <col min="2" max="2" width="12.875" style="53" customWidth="1"/>
    <col min="3" max="3" width="15.875" style="10" customWidth="1"/>
    <col min="4" max="16384" width="9.125" style="10" customWidth="1"/>
  </cols>
  <sheetData>
    <row r="1" spans="1:26" ht="15">
      <c r="A1" s="6"/>
      <c r="B1" s="11"/>
      <c r="C1" s="7"/>
      <c r="D1" s="8"/>
      <c r="E1" s="8"/>
      <c r="F1" s="6"/>
      <c r="G1" s="6"/>
      <c r="H1" s="6"/>
      <c r="I1" s="6"/>
      <c r="J1" s="6"/>
      <c r="K1" s="6"/>
      <c r="L1" s="6"/>
      <c r="M1" s="6"/>
      <c r="N1" s="6"/>
      <c r="O1" s="6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>
      <c r="A2" s="473" t="s">
        <v>29</v>
      </c>
      <c r="B2" s="473"/>
      <c r="C2" s="11"/>
      <c r="D2" s="8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9"/>
      <c r="Q2" s="9"/>
      <c r="R2" s="9"/>
      <c r="S2" s="9"/>
      <c r="T2" s="473" t="s">
        <v>10</v>
      </c>
      <c r="U2" s="473"/>
      <c r="V2" s="473"/>
      <c r="W2" s="473"/>
      <c r="X2" s="9"/>
      <c r="Y2" s="9"/>
      <c r="Z2" s="9"/>
    </row>
    <row r="3" spans="1:26" ht="15">
      <c r="A3" s="6"/>
      <c r="B3" s="11"/>
      <c r="C3" s="7"/>
      <c r="D3" s="8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9"/>
      <c r="Q3" s="9"/>
      <c r="R3" s="9"/>
      <c r="S3" s="9"/>
      <c r="T3" s="468">
        <v>39352</v>
      </c>
      <c r="U3" s="469"/>
      <c r="V3" s="469"/>
      <c r="W3" s="469"/>
      <c r="X3" s="9"/>
      <c r="Y3" s="9"/>
      <c r="Z3" s="9"/>
    </row>
    <row r="4" spans="1:26" ht="15">
      <c r="A4" s="474" t="s">
        <v>39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9"/>
      <c r="Y4" s="9"/>
      <c r="Z4" s="9"/>
    </row>
    <row r="5" spans="1:26" ht="17.25">
      <c r="A5" s="475" t="s">
        <v>9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12"/>
      <c r="Y5" s="12"/>
      <c r="Z5" s="12"/>
    </row>
    <row r="6" spans="1:26" ht="15">
      <c r="A6" s="3"/>
      <c r="B6" s="48"/>
      <c r="C6" s="13"/>
      <c r="D6" s="14"/>
      <c r="E6" s="14"/>
      <c r="F6" s="6"/>
      <c r="G6" s="6"/>
      <c r="H6" s="6"/>
      <c r="I6" s="6"/>
      <c r="J6" s="6"/>
      <c r="K6" s="6"/>
      <c r="L6" s="6"/>
      <c r="M6" s="6"/>
      <c r="N6" s="6"/>
      <c r="O6" s="6"/>
      <c r="P6" s="15" t="s">
        <v>6</v>
      </c>
      <c r="Q6" s="15"/>
      <c r="R6" s="12"/>
      <c r="S6" s="12"/>
      <c r="T6" s="12"/>
      <c r="U6" s="12"/>
      <c r="V6" s="12"/>
      <c r="W6" s="12"/>
      <c r="X6" s="12"/>
      <c r="Y6" s="12"/>
      <c r="Z6" s="12"/>
    </row>
    <row r="7" spans="1:26" ht="13.5">
      <c r="A7" s="479" t="s">
        <v>15</v>
      </c>
      <c r="B7" s="16" t="s">
        <v>0</v>
      </c>
      <c r="C7" s="450" t="s">
        <v>47</v>
      </c>
      <c r="D7" s="482" t="s">
        <v>40</v>
      </c>
      <c r="E7" s="483"/>
      <c r="F7" s="476" t="s">
        <v>5</v>
      </c>
      <c r="G7" s="477"/>
      <c r="H7" s="477"/>
      <c r="I7" s="477"/>
      <c r="J7" s="477"/>
      <c r="K7" s="478"/>
      <c r="L7" s="476" t="s">
        <v>8</v>
      </c>
      <c r="M7" s="477"/>
      <c r="N7" s="477"/>
      <c r="O7" s="477"/>
      <c r="P7" s="477"/>
      <c r="Q7" s="478"/>
      <c r="R7" s="476" t="s">
        <v>38</v>
      </c>
      <c r="S7" s="477"/>
      <c r="T7" s="477"/>
      <c r="U7" s="477"/>
      <c r="V7" s="477"/>
      <c r="W7" s="478"/>
      <c r="X7" s="12"/>
      <c r="Y7" s="12"/>
      <c r="Z7" s="12"/>
    </row>
    <row r="8" spans="1:26" ht="13.5">
      <c r="A8" s="480"/>
      <c r="B8" s="17" t="s">
        <v>1</v>
      </c>
      <c r="C8" s="456"/>
      <c r="D8" s="452"/>
      <c r="E8" s="449"/>
      <c r="F8" s="18" t="s">
        <v>3</v>
      </c>
      <c r="G8" s="470" t="s">
        <v>16</v>
      </c>
      <c r="H8" s="471"/>
      <c r="I8" s="471"/>
      <c r="J8" s="471"/>
      <c r="K8" s="472"/>
      <c r="L8" s="18" t="s">
        <v>3</v>
      </c>
      <c r="M8" s="470" t="s">
        <v>16</v>
      </c>
      <c r="N8" s="471"/>
      <c r="O8" s="471"/>
      <c r="P8" s="471"/>
      <c r="Q8" s="472"/>
      <c r="R8" s="19" t="s">
        <v>3</v>
      </c>
      <c r="S8" s="476" t="s">
        <v>16</v>
      </c>
      <c r="T8" s="477"/>
      <c r="U8" s="477"/>
      <c r="V8" s="477"/>
      <c r="W8" s="478"/>
      <c r="X8" s="1"/>
      <c r="Y8" s="1"/>
      <c r="Z8" s="1"/>
    </row>
    <row r="9" spans="1:26" ht="13.5">
      <c r="A9" s="480"/>
      <c r="B9" s="17" t="s">
        <v>2</v>
      </c>
      <c r="C9" s="456"/>
      <c r="D9" s="450" t="s">
        <v>28</v>
      </c>
      <c r="E9" s="450" t="s">
        <v>41</v>
      </c>
      <c r="F9" s="19" t="s">
        <v>4</v>
      </c>
      <c r="G9" s="456" t="s">
        <v>17</v>
      </c>
      <c r="H9" s="456" t="s">
        <v>12</v>
      </c>
      <c r="I9" s="456" t="s">
        <v>13</v>
      </c>
      <c r="J9" s="456" t="s">
        <v>14</v>
      </c>
      <c r="K9" s="456" t="s">
        <v>25</v>
      </c>
      <c r="L9" s="19" t="s">
        <v>7</v>
      </c>
      <c r="M9" s="456" t="s">
        <v>17</v>
      </c>
      <c r="N9" s="456" t="s">
        <v>12</v>
      </c>
      <c r="O9" s="456" t="s">
        <v>13</v>
      </c>
      <c r="P9" s="456" t="s">
        <v>14</v>
      </c>
      <c r="Q9" s="456" t="s">
        <v>25</v>
      </c>
      <c r="R9" s="19" t="s">
        <v>52</v>
      </c>
      <c r="S9" s="456" t="s">
        <v>17</v>
      </c>
      <c r="T9" s="456" t="s">
        <v>12</v>
      </c>
      <c r="U9" s="456" t="s">
        <v>13</v>
      </c>
      <c r="V9" s="456" t="s">
        <v>14</v>
      </c>
      <c r="W9" s="456" t="s">
        <v>25</v>
      </c>
      <c r="X9" s="1"/>
      <c r="Y9" s="1"/>
      <c r="Z9" s="1"/>
    </row>
    <row r="10" spans="1:26" ht="13.5">
      <c r="A10" s="480"/>
      <c r="B10" s="17"/>
      <c r="C10" s="456"/>
      <c r="D10" s="456"/>
      <c r="E10" s="456"/>
      <c r="F10" s="20"/>
      <c r="G10" s="456"/>
      <c r="H10" s="456"/>
      <c r="I10" s="456"/>
      <c r="J10" s="456"/>
      <c r="K10" s="456"/>
      <c r="L10" s="20"/>
      <c r="M10" s="456"/>
      <c r="N10" s="456"/>
      <c r="O10" s="456"/>
      <c r="P10" s="456"/>
      <c r="Q10" s="456"/>
      <c r="R10" s="20"/>
      <c r="S10" s="456"/>
      <c r="T10" s="456"/>
      <c r="U10" s="456"/>
      <c r="V10" s="456"/>
      <c r="W10" s="456"/>
      <c r="X10" s="1"/>
      <c r="Y10" s="1"/>
      <c r="Z10" s="1"/>
    </row>
    <row r="11" spans="1:26" ht="13.5">
      <c r="A11" s="480"/>
      <c r="B11" s="17"/>
      <c r="C11" s="456"/>
      <c r="D11" s="456"/>
      <c r="E11" s="456"/>
      <c r="F11" s="20"/>
      <c r="G11" s="456"/>
      <c r="H11" s="456"/>
      <c r="I11" s="456"/>
      <c r="J11" s="456"/>
      <c r="K11" s="456"/>
      <c r="L11" s="20"/>
      <c r="M11" s="456"/>
      <c r="N11" s="456"/>
      <c r="O11" s="456"/>
      <c r="P11" s="456"/>
      <c r="Q11" s="456"/>
      <c r="R11" s="20"/>
      <c r="S11" s="456"/>
      <c r="T11" s="456"/>
      <c r="U11" s="456"/>
      <c r="V11" s="456"/>
      <c r="W11" s="456"/>
      <c r="X11" s="1"/>
      <c r="Y11" s="1"/>
      <c r="Z11" s="1"/>
    </row>
    <row r="12" spans="1:26" ht="15">
      <c r="A12" s="481"/>
      <c r="B12" s="49"/>
      <c r="C12" s="457"/>
      <c r="D12" s="457"/>
      <c r="E12" s="457"/>
      <c r="F12" s="21"/>
      <c r="G12" s="457"/>
      <c r="H12" s="457"/>
      <c r="I12" s="457"/>
      <c r="J12" s="457"/>
      <c r="K12" s="457"/>
      <c r="L12" s="21"/>
      <c r="M12" s="457"/>
      <c r="N12" s="457"/>
      <c r="O12" s="457"/>
      <c r="P12" s="457"/>
      <c r="Q12" s="457"/>
      <c r="R12" s="22"/>
      <c r="S12" s="457"/>
      <c r="T12" s="457"/>
      <c r="U12" s="457"/>
      <c r="V12" s="457"/>
      <c r="W12" s="457"/>
      <c r="X12" s="1"/>
      <c r="Y12" s="1"/>
      <c r="Z12" s="1"/>
    </row>
    <row r="13" spans="1:26" ht="15.75" customHeight="1">
      <c r="A13" s="461" t="s">
        <v>92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3"/>
      <c r="X13" s="1"/>
      <c r="Y13" s="1"/>
      <c r="Z13" s="1"/>
    </row>
    <row r="14" spans="1:26" s="168" customFormat="1" ht="79.5" customHeight="1">
      <c r="A14" s="165" t="s">
        <v>93</v>
      </c>
      <c r="B14" s="166" t="s">
        <v>94</v>
      </c>
      <c r="C14" s="167"/>
      <c r="D14" s="196">
        <v>209900</v>
      </c>
      <c r="E14" s="196">
        <v>181900</v>
      </c>
      <c r="F14" s="76">
        <f>SUM(G14:K14)</f>
        <v>30000</v>
      </c>
      <c r="G14" s="196"/>
      <c r="H14" s="196"/>
      <c r="I14" s="196"/>
      <c r="J14" s="196">
        <v>30000</v>
      </c>
      <c r="K14" s="196"/>
      <c r="L14" s="76">
        <f>SUM(M14:Q14)</f>
        <v>32000</v>
      </c>
      <c r="M14" s="196"/>
      <c r="N14" s="196"/>
      <c r="O14" s="196"/>
      <c r="P14" s="196">
        <v>32000</v>
      </c>
      <c r="Q14" s="196"/>
      <c r="R14" s="76">
        <f>SUM(S14:W14)</f>
        <v>36000</v>
      </c>
      <c r="S14" s="196"/>
      <c r="T14" s="196"/>
      <c r="U14" s="196"/>
      <c r="V14" s="196">
        <v>36000</v>
      </c>
      <c r="W14" s="196"/>
      <c r="X14" s="46"/>
      <c r="Y14" s="46"/>
      <c r="Z14" s="46"/>
    </row>
    <row r="15" spans="1:26" s="153" customFormat="1" ht="101.25" customHeight="1">
      <c r="A15" s="151" t="s">
        <v>95</v>
      </c>
      <c r="B15" s="82" t="s">
        <v>94</v>
      </c>
      <c r="C15" s="152"/>
      <c r="D15" s="197">
        <v>18150</v>
      </c>
      <c r="E15" s="197">
        <v>16789</v>
      </c>
      <c r="F15" s="119">
        <f>SUM(G15:K15)</f>
        <v>0</v>
      </c>
      <c r="G15" s="197"/>
      <c r="H15" s="197"/>
      <c r="I15" s="197"/>
      <c r="J15" s="198" t="s">
        <v>89</v>
      </c>
      <c r="K15" s="197"/>
      <c r="L15" s="119">
        <f>SUM(M15:Q15)</f>
        <v>0</v>
      </c>
      <c r="M15" s="197"/>
      <c r="N15" s="197"/>
      <c r="O15" s="197"/>
      <c r="P15" s="198" t="s">
        <v>89</v>
      </c>
      <c r="Q15" s="197"/>
      <c r="R15" s="119">
        <f>SUM(S15:W15)</f>
        <v>0</v>
      </c>
      <c r="S15" s="197"/>
      <c r="T15" s="197"/>
      <c r="U15" s="197"/>
      <c r="V15" s="198" t="s">
        <v>89</v>
      </c>
      <c r="W15" s="197"/>
      <c r="X15" s="84"/>
      <c r="Y15" s="84"/>
      <c r="Z15" s="84"/>
    </row>
    <row r="16" spans="1:26" s="153" customFormat="1" ht="89.25" customHeight="1">
      <c r="A16" s="161" t="s">
        <v>110</v>
      </c>
      <c r="B16" s="162" t="s">
        <v>46</v>
      </c>
      <c r="C16" s="163"/>
      <c r="D16" s="199">
        <v>20919.2</v>
      </c>
      <c r="E16" s="199">
        <v>20919.2</v>
      </c>
      <c r="F16" s="119">
        <f>SUM(G16:K16)</f>
        <v>7279.2</v>
      </c>
      <c r="G16" s="199"/>
      <c r="H16" s="199"/>
      <c r="I16" s="199"/>
      <c r="J16" s="199">
        <v>7279.2</v>
      </c>
      <c r="K16" s="199"/>
      <c r="L16" s="119">
        <f>SUM(M16:Q16)</f>
        <v>5780</v>
      </c>
      <c r="M16" s="199"/>
      <c r="N16" s="199"/>
      <c r="O16" s="199"/>
      <c r="P16" s="199">
        <v>5780</v>
      </c>
      <c r="Q16" s="199"/>
      <c r="R16" s="119">
        <f>SUM(S16:W16)</f>
        <v>7860</v>
      </c>
      <c r="S16" s="199"/>
      <c r="T16" s="199"/>
      <c r="U16" s="199"/>
      <c r="V16" s="199">
        <v>7860</v>
      </c>
      <c r="W16" s="199"/>
      <c r="X16" s="84"/>
      <c r="Y16" s="84"/>
      <c r="Z16" s="84"/>
    </row>
    <row r="17" spans="1:26" s="96" customFormat="1" ht="23.25" customHeight="1">
      <c r="A17" s="171" t="s">
        <v>124</v>
      </c>
      <c r="B17" s="94"/>
      <c r="C17" s="26"/>
      <c r="D17" s="26"/>
      <c r="E17" s="26"/>
      <c r="F17" s="26">
        <f aca="true" t="shared" si="0" ref="F17:W17">SUM(F14:F16)</f>
        <v>37279.2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6">
        <f t="shared" si="0"/>
        <v>37279.2</v>
      </c>
      <c r="K17" s="26">
        <f t="shared" si="0"/>
        <v>0</v>
      </c>
      <c r="L17" s="26">
        <f t="shared" si="0"/>
        <v>37780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26">
        <f t="shared" si="0"/>
        <v>37780</v>
      </c>
      <c r="Q17" s="26">
        <f t="shared" si="0"/>
        <v>0</v>
      </c>
      <c r="R17" s="26">
        <f t="shared" si="0"/>
        <v>43860</v>
      </c>
      <c r="S17" s="26">
        <f t="shared" si="0"/>
        <v>0</v>
      </c>
      <c r="T17" s="26">
        <f t="shared" si="0"/>
        <v>0</v>
      </c>
      <c r="U17" s="26">
        <f t="shared" si="0"/>
        <v>0</v>
      </c>
      <c r="V17" s="26">
        <f t="shared" si="0"/>
        <v>43860</v>
      </c>
      <c r="W17" s="26">
        <f t="shared" si="0"/>
        <v>0</v>
      </c>
      <c r="X17" s="95"/>
      <c r="Y17" s="95"/>
      <c r="Z17" s="95"/>
    </row>
    <row r="18" spans="1:27" s="146" customFormat="1" ht="13.5">
      <c r="A18" s="139" t="s">
        <v>105</v>
      </c>
      <c r="B18" s="140"/>
      <c r="C18" s="141"/>
      <c r="D18" s="200"/>
      <c r="E18" s="200"/>
      <c r="F18" s="201">
        <f>SUM(G17:K17)</f>
        <v>37279.2</v>
      </c>
      <c r="G18" s="202"/>
      <c r="H18" s="202"/>
      <c r="I18" s="202"/>
      <c r="J18" s="202"/>
      <c r="K18" s="202"/>
      <c r="L18" s="200">
        <f>SUM(M17:Q17)</f>
        <v>37780</v>
      </c>
      <c r="M18" s="202"/>
      <c r="N18" s="202"/>
      <c r="O18" s="202"/>
      <c r="P18" s="202"/>
      <c r="Q18" s="202"/>
      <c r="R18" s="200">
        <f>SUM(S17:W17)</f>
        <v>43860</v>
      </c>
      <c r="S18" s="202"/>
      <c r="T18" s="202"/>
      <c r="U18" s="202"/>
      <c r="V18" s="202"/>
      <c r="W18" s="202"/>
      <c r="X18" s="144"/>
      <c r="Y18" s="144"/>
      <c r="Z18" s="144"/>
      <c r="AA18" s="145"/>
    </row>
    <row r="19" spans="1:26" s="85" customFormat="1" ht="19.5" customHeight="1">
      <c r="A19" s="464" t="s">
        <v>96</v>
      </c>
      <c r="B19" s="465"/>
      <c r="C19" s="465"/>
      <c r="D19" s="465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6"/>
      <c r="X19" s="84"/>
      <c r="Y19" s="84"/>
      <c r="Z19" s="84"/>
    </row>
    <row r="20" spans="1:26" ht="13.5">
      <c r="A20" s="467" t="s">
        <v>97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1"/>
      <c r="Y20" s="1"/>
      <c r="Z20" s="1"/>
    </row>
    <row r="21" spans="1:26" s="47" customFormat="1" ht="75.75" customHeight="1">
      <c r="A21" s="38" t="s">
        <v>61</v>
      </c>
      <c r="B21" s="50" t="s">
        <v>46</v>
      </c>
      <c r="C21" s="41" t="s">
        <v>60</v>
      </c>
      <c r="D21" s="42">
        <v>53000</v>
      </c>
      <c r="E21" s="42">
        <v>53000</v>
      </c>
      <c r="F21" s="43">
        <f aca="true" t="shared" si="1" ref="F21:F32">SUM(G21:K21)</f>
        <v>2000</v>
      </c>
      <c r="G21" s="43"/>
      <c r="H21" s="43"/>
      <c r="I21" s="43"/>
      <c r="J21" s="43">
        <v>2000</v>
      </c>
      <c r="K21" s="43"/>
      <c r="L21" s="43">
        <f>SUM(M21:Q21)</f>
        <v>30300</v>
      </c>
      <c r="M21" s="43"/>
      <c r="N21" s="43">
        <v>15150</v>
      </c>
      <c r="O21" s="43"/>
      <c r="P21" s="43">
        <v>15150</v>
      </c>
      <c r="Q21" s="44"/>
      <c r="R21" s="43">
        <f>SUM(S21:W21)</f>
        <v>20700</v>
      </c>
      <c r="S21" s="43"/>
      <c r="T21" s="43">
        <v>10350</v>
      </c>
      <c r="U21" s="43"/>
      <c r="V21" s="45">
        <v>10350</v>
      </c>
      <c r="W21" s="43"/>
      <c r="X21" s="46"/>
      <c r="Y21" s="46"/>
      <c r="Z21" s="46"/>
    </row>
    <row r="22" spans="1:26" s="47" customFormat="1" ht="57" customHeight="1">
      <c r="A22" s="38" t="s">
        <v>62</v>
      </c>
      <c r="B22" s="50" t="s">
        <v>46</v>
      </c>
      <c r="C22" s="41" t="s">
        <v>63</v>
      </c>
      <c r="D22" s="42">
        <v>10400</v>
      </c>
      <c r="E22" s="42">
        <v>10400</v>
      </c>
      <c r="F22" s="43">
        <f t="shared" si="1"/>
        <v>2400</v>
      </c>
      <c r="G22" s="43"/>
      <c r="H22" s="43"/>
      <c r="I22" s="43"/>
      <c r="J22" s="43">
        <v>2400</v>
      </c>
      <c r="K22" s="43"/>
      <c r="L22" s="43">
        <f>SUM(M22:Q22)</f>
        <v>3000</v>
      </c>
      <c r="M22" s="43"/>
      <c r="N22" s="43"/>
      <c r="O22" s="43"/>
      <c r="P22" s="43">
        <v>3000</v>
      </c>
      <c r="Q22" s="44"/>
      <c r="R22" s="43">
        <f>SUM(S22:W22)</f>
        <v>5000</v>
      </c>
      <c r="S22" s="43"/>
      <c r="T22" s="43"/>
      <c r="U22" s="43"/>
      <c r="V22" s="45">
        <v>5000</v>
      </c>
      <c r="W22" s="43"/>
      <c r="X22" s="46"/>
      <c r="Y22" s="46"/>
      <c r="Z22" s="46"/>
    </row>
    <row r="23" spans="1:26" s="47" customFormat="1" ht="57" customHeight="1">
      <c r="A23" s="189" t="s">
        <v>64</v>
      </c>
      <c r="B23" s="205">
        <v>2009</v>
      </c>
      <c r="C23" s="206"/>
      <c r="D23" s="207">
        <v>400</v>
      </c>
      <c r="E23" s="207">
        <v>400</v>
      </c>
      <c r="F23" s="208">
        <f t="shared" si="1"/>
        <v>400</v>
      </c>
      <c r="G23" s="208"/>
      <c r="H23" s="208"/>
      <c r="I23" s="208"/>
      <c r="J23" s="208">
        <v>400</v>
      </c>
      <c r="K23" s="208"/>
      <c r="L23" s="208"/>
      <c r="M23" s="208"/>
      <c r="N23" s="208"/>
      <c r="O23" s="208"/>
      <c r="P23" s="208"/>
      <c r="Q23" s="209"/>
      <c r="R23" s="208"/>
      <c r="S23" s="208"/>
      <c r="T23" s="208"/>
      <c r="U23" s="208"/>
      <c r="V23" s="210"/>
      <c r="W23" s="208"/>
      <c r="X23" s="46"/>
      <c r="Y23" s="46"/>
      <c r="Z23" s="46"/>
    </row>
    <row r="24" spans="1:26" s="47" customFormat="1" ht="118.5" customHeight="1">
      <c r="A24" s="38" t="s">
        <v>65</v>
      </c>
      <c r="B24" s="50" t="s">
        <v>46</v>
      </c>
      <c r="C24" s="41" t="s">
        <v>67</v>
      </c>
      <c r="D24" s="42">
        <v>5530</v>
      </c>
      <c r="E24" s="42">
        <v>5530</v>
      </c>
      <c r="F24" s="43">
        <f t="shared" si="1"/>
        <v>3330</v>
      </c>
      <c r="G24" s="43"/>
      <c r="H24" s="43">
        <v>1380</v>
      </c>
      <c r="I24" s="43"/>
      <c r="J24" s="43">
        <v>1950</v>
      </c>
      <c r="K24" s="43"/>
      <c r="L24" s="43">
        <f aca="true" t="shared" si="2" ref="L24:L32">SUM(M24:Q24)</f>
        <v>1200</v>
      </c>
      <c r="M24" s="43"/>
      <c r="N24" s="43"/>
      <c r="O24" s="43"/>
      <c r="P24" s="43">
        <v>1200</v>
      </c>
      <c r="Q24" s="44"/>
      <c r="R24" s="43">
        <f>SUM(S24:W24)</f>
        <v>1000</v>
      </c>
      <c r="S24" s="43"/>
      <c r="T24" s="43"/>
      <c r="U24" s="43"/>
      <c r="V24" s="45">
        <v>1000</v>
      </c>
      <c r="W24" s="43"/>
      <c r="X24" s="46"/>
      <c r="Y24" s="46"/>
      <c r="Z24" s="46"/>
    </row>
    <row r="25" spans="1:26" s="47" customFormat="1" ht="118.5" customHeight="1">
      <c r="A25" s="38" t="s">
        <v>66</v>
      </c>
      <c r="B25" s="50" t="s">
        <v>21</v>
      </c>
      <c r="C25" s="41" t="s">
        <v>68</v>
      </c>
      <c r="D25" s="42">
        <v>2700</v>
      </c>
      <c r="E25" s="42">
        <v>2700</v>
      </c>
      <c r="F25" s="43">
        <f t="shared" si="1"/>
        <v>700</v>
      </c>
      <c r="G25" s="43"/>
      <c r="H25" s="43"/>
      <c r="I25" s="43"/>
      <c r="J25" s="43">
        <v>700</v>
      </c>
      <c r="K25" s="43"/>
      <c r="L25" s="43">
        <f t="shared" si="2"/>
        <v>2000</v>
      </c>
      <c r="M25" s="43"/>
      <c r="N25" s="43"/>
      <c r="O25" s="43"/>
      <c r="P25" s="43">
        <v>2000</v>
      </c>
      <c r="Q25" s="44"/>
      <c r="R25" s="43">
        <f>SUM(S25:W25)</f>
        <v>0</v>
      </c>
      <c r="S25" s="43"/>
      <c r="T25" s="43"/>
      <c r="U25" s="43"/>
      <c r="V25" s="45"/>
      <c r="W25" s="43"/>
      <c r="X25" s="46"/>
      <c r="Y25" s="46"/>
      <c r="Z25" s="46"/>
    </row>
    <row r="26" spans="1:26" s="47" customFormat="1" ht="89.25" customHeight="1">
      <c r="A26" s="38" t="s">
        <v>69</v>
      </c>
      <c r="B26" s="50" t="s">
        <v>70</v>
      </c>
      <c r="C26" s="41" t="s">
        <v>71</v>
      </c>
      <c r="D26" s="42">
        <v>700</v>
      </c>
      <c r="E26" s="42">
        <v>700</v>
      </c>
      <c r="F26" s="43">
        <f t="shared" si="1"/>
        <v>500</v>
      </c>
      <c r="G26" s="43"/>
      <c r="H26" s="43"/>
      <c r="I26" s="43"/>
      <c r="J26" s="43">
        <v>500</v>
      </c>
      <c r="K26" s="43"/>
      <c r="L26" s="43">
        <f t="shared" si="2"/>
        <v>200</v>
      </c>
      <c r="M26" s="43"/>
      <c r="N26" s="43"/>
      <c r="O26" s="43"/>
      <c r="P26" s="43">
        <v>200</v>
      </c>
      <c r="Q26" s="44"/>
      <c r="R26" s="43"/>
      <c r="S26" s="43"/>
      <c r="T26" s="43"/>
      <c r="U26" s="43"/>
      <c r="V26" s="45"/>
      <c r="W26" s="43"/>
      <c r="X26" s="46"/>
      <c r="Y26" s="46"/>
      <c r="Z26" s="46"/>
    </row>
    <row r="27" spans="1:26" s="47" customFormat="1" ht="88.5" customHeight="1">
      <c r="A27" s="39" t="s">
        <v>72</v>
      </c>
      <c r="B27" s="50" t="s">
        <v>46</v>
      </c>
      <c r="C27" s="41" t="s">
        <v>73</v>
      </c>
      <c r="D27" s="42">
        <v>3000</v>
      </c>
      <c r="E27" s="42">
        <v>3000</v>
      </c>
      <c r="F27" s="43">
        <f t="shared" si="1"/>
        <v>2500</v>
      </c>
      <c r="G27" s="43"/>
      <c r="H27" s="43"/>
      <c r="I27" s="43"/>
      <c r="J27" s="43">
        <v>2500</v>
      </c>
      <c r="K27" s="43"/>
      <c r="L27" s="43">
        <f t="shared" si="2"/>
        <v>500</v>
      </c>
      <c r="M27" s="43"/>
      <c r="N27" s="43"/>
      <c r="O27" s="43"/>
      <c r="P27" s="43">
        <v>500</v>
      </c>
      <c r="Q27" s="44"/>
      <c r="R27" s="43">
        <f aca="true" t="shared" si="3" ref="R27:R32">SUM(S27:W27)</f>
        <v>0</v>
      </c>
      <c r="S27" s="43"/>
      <c r="T27" s="43"/>
      <c r="U27" s="43"/>
      <c r="V27" s="45"/>
      <c r="W27" s="43"/>
      <c r="X27" s="46"/>
      <c r="Y27" s="46"/>
      <c r="Z27" s="46"/>
    </row>
    <row r="28" spans="1:26" s="47" customFormat="1" ht="44.25" customHeight="1">
      <c r="A28" s="38" t="s">
        <v>74</v>
      </c>
      <c r="B28" s="50">
        <v>2010</v>
      </c>
      <c r="C28" s="41"/>
      <c r="D28" s="42">
        <v>500</v>
      </c>
      <c r="E28" s="42">
        <v>500</v>
      </c>
      <c r="F28" s="43">
        <f t="shared" si="1"/>
        <v>0</v>
      </c>
      <c r="G28" s="43"/>
      <c r="H28" s="43"/>
      <c r="I28" s="43"/>
      <c r="J28" s="43"/>
      <c r="K28" s="43"/>
      <c r="L28" s="43">
        <f t="shared" si="2"/>
        <v>500</v>
      </c>
      <c r="M28" s="43"/>
      <c r="N28" s="43"/>
      <c r="O28" s="43"/>
      <c r="P28" s="43">
        <v>500</v>
      </c>
      <c r="Q28" s="44"/>
      <c r="R28" s="43">
        <f t="shared" si="3"/>
        <v>0</v>
      </c>
      <c r="S28" s="43"/>
      <c r="T28" s="43"/>
      <c r="U28" s="43"/>
      <c r="V28" s="45"/>
      <c r="W28" s="43"/>
      <c r="X28" s="46"/>
      <c r="Y28" s="46"/>
      <c r="Z28" s="46"/>
    </row>
    <row r="29" spans="1:26" s="47" customFormat="1" ht="62.25" customHeight="1">
      <c r="A29" s="38" t="s">
        <v>76</v>
      </c>
      <c r="B29" s="50" t="s">
        <v>21</v>
      </c>
      <c r="C29" s="41" t="s">
        <v>75</v>
      </c>
      <c r="D29" s="42">
        <v>3300</v>
      </c>
      <c r="E29" s="42">
        <v>3300</v>
      </c>
      <c r="F29" s="43">
        <f t="shared" si="1"/>
        <v>2500</v>
      </c>
      <c r="G29" s="43"/>
      <c r="H29" s="43"/>
      <c r="I29" s="43"/>
      <c r="J29" s="43">
        <v>2500</v>
      </c>
      <c r="K29" s="43"/>
      <c r="L29" s="43">
        <f t="shared" si="2"/>
        <v>800</v>
      </c>
      <c r="M29" s="43"/>
      <c r="N29" s="43"/>
      <c r="O29" s="43"/>
      <c r="P29" s="43">
        <v>800</v>
      </c>
      <c r="Q29" s="44"/>
      <c r="R29" s="43">
        <f t="shared" si="3"/>
        <v>0</v>
      </c>
      <c r="S29" s="43"/>
      <c r="T29" s="43"/>
      <c r="U29" s="43"/>
      <c r="V29" s="45"/>
      <c r="W29" s="43"/>
      <c r="X29" s="46"/>
      <c r="Y29" s="46"/>
      <c r="Z29" s="46"/>
    </row>
    <row r="30" spans="1:26" s="47" customFormat="1" ht="44.25" customHeight="1">
      <c r="A30" s="189" t="s">
        <v>74</v>
      </c>
      <c r="B30" s="205">
        <v>2010</v>
      </c>
      <c r="C30" s="206"/>
      <c r="D30" s="207">
        <v>500</v>
      </c>
      <c r="E30" s="207">
        <v>500</v>
      </c>
      <c r="F30" s="208">
        <f t="shared" si="1"/>
        <v>500</v>
      </c>
      <c r="G30" s="208"/>
      <c r="H30" s="208"/>
      <c r="I30" s="208"/>
      <c r="J30" s="208">
        <v>500</v>
      </c>
      <c r="K30" s="208"/>
      <c r="L30" s="208">
        <f t="shared" si="2"/>
        <v>500</v>
      </c>
      <c r="M30" s="208"/>
      <c r="N30" s="208"/>
      <c r="O30" s="208"/>
      <c r="P30" s="208">
        <v>500</v>
      </c>
      <c r="Q30" s="209"/>
      <c r="R30" s="208">
        <f t="shared" si="3"/>
        <v>0</v>
      </c>
      <c r="S30" s="208"/>
      <c r="T30" s="208"/>
      <c r="U30" s="208"/>
      <c r="V30" s="210"/>
      <c r="W30" s="208"/>
      <c r="X30" s="46"/>
      <c r="Y30" s="46"/>
      <c r="Z30" s="46"/>
    </row>
    <row r="31" spans="1:26" s="47" customFormat="1" ht="66" customHeight="1">
      <c r="A31" s="38" t="s">
        <v>77</v>
      </c>
      <c r="B31" s="50">
        <v>2009</v>
      </c>
      <c r="C31" s="41"/>
      <c r="D31" s="42">
        <v>500</v>
      </c>
      <c r="E31" s="42">
        <v>500</v>
      </c>
      <c r="F31" s="43">
        <f t="shared" si="1"/>
        <v>500</v>
      </c>
      <c r="G31" s="43"/>
      <c r="H31" s="43"/>
      <c r="I31" s="43"/>
      <c r="J31" s="43">
        <v>500</v>
      </c>
      <c r="K31" s="43"/>
      <c r="L31" s="43">
        <f t="shared" si="2"/>
        <v>0</v>
      </c>
      <c r="M31" s="43"/>
      <c r="N31" s="43"/>
      <c r="O31" s="43"/>
      <c r="P31" s="43"/>
      <c r="Q31" s="44"/>
      <c r="R31" s="43">
        <f t="shared" si="3"/>
        <v>0</v>
      </c>
      <c r="S31" s="43"/>
      <c r="T31" s="43"/>
      <c r="U31" s="43"/>
      <c r="V31" s="45"/>
      <c r="W31" s="43"/>
      <c r="X31" s="46"/>
      <c r="Y31" s="46"/>
      <c r="Z31" s="46"/>
    </row>
    <row r="32" spans="1:26" s="47" customFormat="1" ht="72" customHeight="1">
      <c r="A32" s="38" t="s">
        <v>78</v>
      </c>
      <c r="B32" s="50">
        <v>2009</v>
      </c>
      <c r="C32" s="41"/>
      <c r="D32" s="42">
        <v>500</v>
      </c>
      <c r="E32" s="42">
        <v>500</v>
      </c>
      <c r="F32" s="43">
        <f t="shared" si="1"/>
        <v>500</v>
      </c>
      <c r="G32" s="43"/>
      <c r="H32" s="43"/>
      <c r="I32" s="43"/>
      <c r="J32" s="43">
        <v>500</v>
      </c>
      <c r="K32" s="43"/>
      <c r="L32" s="43">
        <f t="shared" si="2"/>
        <v>0</v>
      </c>
      <c r="M32" s="43"/>
      <c r="N32" s="43"/>
      <c r="O32" s="43"/>
      <c r="P32" s="43"/>
      <c r="Q32" s="44"/>
      <c r="R32" s="43">
        <f t="shared" si="3"/>
        <v>0</v>
      </c>
      <c r="S32" s="43"/>
      <c r="T32" s="43"/>
      <c r="U32" s="43"/>
      <c r="V32" s="45"/>
      <c r="W32" s="43"/>
      <c r="X32" s="46"/>
      <c r="Y32" s="46"/>
      <c r="Z32" s="46"/>
    </row>
    <row r="33" spans="1:26" ht="18.75" customHeight="1">
      <c r="A33" s="86" t="s">
        <v>34</v>
      </c>
      <c r="B33" s="87"/>
      <c r="C33" s="106"/>
      <c r="D33" s="89"/>
      <c r="E33" s="89"/>
      <c r="F33" s="89">
        <f>SUM(F21:F22,F24:F27,F29,F31:F32)</f>
        <v>14930</v>
      </c>
      <c r="G33" s="89">
        <f>SUM(G21:G22,G24:G27,G29,G31:G32)</f>
        <v>0</v>
      </c>
      <c r="H33" s="89">
        <f aca="true" t="shared" si="4" ref="H33:W33">SUM(G21:G22,G24:G27,G29,G31:G32)</f>
        <v>0</v>
      </c>
      <c r="I33" s="89">
        <f t="shared" si="4"/>
        <v>1380</v>
      </c>
      <c r="J33" s="89">
        <f t="shared" si="4"/>
        <v>0</v>
      </c>
      <c r="K33" s="89">
        <f t="shared" si="4"/>
        <v>13550</v>
      </c>
      <c r="L33" s="89">
        <f>SUM(L21:L22,L24:L27,L29,L31:L32)</f>
        <v>38000</v>
      </c>
      <c r="M33" s="89">
        <f>SUM(M21:M22,M24:M27,M29,M31:M32)</f>
        <v>0</v>
      </c>
      <c r="N33" s="89">
        <f t="shared" si="4"/>
        <v>0</v>
      </c>
      <c r="O33" s="89">
        <f t="shared" si="4"/>
        <v>15150</v>
      </c>
      <c r="P33" s="89">
        <f t="shared" si="4"/>
        <v>0</v>
      </c>
      <c r="Q33" s="89">
        <f t="shared" si="4"/>
        <v>22850</v>
      </c>
      <c r="R33" s="89">
        <f>SUM(R21:R22,R24:R27,R29,R31:R32)</f>
        <v>26700</v>
      </c>
      <c r="S33" s="89">
        <f>SUM(S21:S22,S24:S27,S29,S31:S32)</f>
        <v>0</v>
      </c>
      <c r="T33" s="89">
        <f t="shared" si="4"/>
        <v>0</v>
      </c>
      <c r="U33" s="89">
        <f t="shared" si="4"/>
        <v>10350</v>
      </c>
      <c r="V33" s="89">
        <f t="shared" si="4"/>
        <v>0</v>
      </c>
      <c r="W33" s="89">
        <f t="shared" si="4"/>
        <v>16350</v>
      </c>
      <c r="X33" s="1"/>
      <c r="Y33" s="1"/>
      <c r="Z33" s="1"/>
    </row>
    <row r="34" spans="1:26" s="146" customFormat="1" ht="18.75" customHeight="1">
      <c r="A34" s="147" t="s">
        <v>79</v>
      </c>
      <c r="B34" s="140"/>
      <c r="C34" s="141"/>
      <c r="D34" s="142"/>
      <c r="E34" s="142"/>
      <c r="F34" s="142">
        <f>SUM(G33:K33)</f>
        <v>14930</v>
      </c>
      <c r="G34" s="142"/>
      <c r="H34" s="142"/>
      <c r="I34" s="142"/>
      <c r="J34" s="148"/>
      <c r="K34" s="148"/>
      <c r="L34" s="142">
        <f>SUM(M33:Q33)</f>
        <v>38000</v>
      </c>
      <c r="M34" s="142"/>
      <c r="N34" s="142"/>
      <c r="O34" s="142"/>
      <c r="P34" s="142"/>
      <c r="Q34" s="142"/>
      <c r="R34" s="142">
        <f>SUM(S33:W33)</f>
        <v>26700</v>
      </c>
      <c r="S34" s="142"/>
      <c r="T34" s="142"/>
      <c r="U34" s="142"/>
      <c r="V34" s="148"/>
      <c r="W34" s="142"/>
      <c r="X34" s="144"/>
      <c r="Y34" s="144"/>
      <c r="Z34" s="144"/>
    </row>
    <row r="35" spans="1:26" s="59" customFormat="1" ht="48.75" customHeight="1">
      <c r="A35" s="54" t="s">
        <v>86</v>
      </c>
      <c r="B35" s="60" t="s">
        <v>46</v>
      </c>
      <c r="C35" s="61"/>
      <c r="D35" s="56">
        <v>250000</v>
      </c>
      <c r="E35" s="56">
        <v>250000</v>
      </c>
      <c r="F35" s="56">
        <f aca="true" t="shared" si="5" ref="F35:F42">SUM(G35:K35)</f>
        <v>47000</v>
      </c>
      <c r="G35" s="56"/>
      <c r="H35" s="56">
        <v>35000</v>
      </c>
      <c r="I35" s="56"/>
      <c r="J35" s="57">
        <v>12000</v>
      </c>
      <c r="K35" s="57"/>
      <c r="L35" s="75" t="s">
        <v>87</v>
      </c>
      <c r="M35" s="56"/>
      <c r="N35" s="56"/>
      <c r="O35" s="56"/>
      <c r="P35" s="56"/>
      <c r="Q35" s="56"/>
      <c r="R35" s="75" t="s">
        <v>87</v>
      </c>
      <c r="S35" s="56"/>
      <c r="T35" s="56"/>
      <c r="U35" s="56"/>
      <c r="V35" s="57"/>
      <c r="W35" s="55"/>
      <c r="X35" s="58"/>
      <c r="Y35" s="58"/>
      <c r="Z35" s="58"/>
    </row>
    <row r="36" spans="1:27" s="47" customFormat="1" ht="60.75" customHeight="1">
      <c r="A36" s="54" t="s">
        <v>90</v>
      </c>
      <c r="B36" s="50" t="s">
        <v>20</v>
      </c>
      <c r="C36" s="40"/>
      <c r="D36" s="42"/>
      <c r="E36" s="42">
        <v>20000</v>
      </c>
      <c r="F36" s="56">
        <f t="shared" si="5"/>
        <v>20000</v>
      </c>
      <c r="G36" s="42"/>
      <c r="H36" s="42"/>
      <c r="I36" s="42"/>
      <c r="J36" s="68">
        <v>20000</v>
      </c>
      <c r="K36" s="68"/>
      <c r="L36" s="56">
        <f>SUM(M36:Q36)</f>
        <v>0</v>
      </c>
      <c r="M36" s="42"/>
      <c r="N36" s="42"/>
      <c r="O36" s="42"/>
      <c r="P36" s="42"/>
      <c r="Q36" s="42"/>
      <c r="R36" s="56">
        <f>SUM(S36:W36)</f>
        <v>0</v>
      </c>
      <c r="S36" s="42"/>
      <c r="T36" s="42"/>
      <c r="U36" s="42"/>
      <c r="V36" s="68"/>
      <c r="W36" s="42"/>
      <c r="X36" s="46"/>
      <c r="Y36" s="69"/>
      <c r="Z36" s="69"/>
      <c r="AA36" s="46"/>
    </row>
    <row r="37" spans="1:27" s="47" customFormat="1" ht="63" customHeight="1">
      <c r="A37" s="154" t="s">
        <v>83</v>
      </c>
      <c r="B37" s="155">
        <v>2009</v>
      </c>
      <c r="C37" s="156"/>
      <c r="D37" s="157">
        <v>7000</v>
      </c>
      <c r="E37" s="157">
        <v>7000</v>
      </c>
      <c r="F37" s="158">
        <f t="shared" si="5"/>
        <v>7000</v>
      </c>
      <c r="G37" s="157"/>
      <c r="H37" s="157"/>
      <c r="I37" s="157"/>
      <c r="J37" s="159">
        <v>7000</v>
      </c>
      <c r="K37" s="159"/>
      <c r="L37" s="158">
        <f>SUM(M37:Q37)</f>
        <v>0</v>
      </c>
      <c r="M37" s="157"/>
      <c r="N37" s="157"/>
      <c r="O37" s="157"/>
      <c r="P37" s="157"/>
      <c r="Q37" s="157"/>
      <c r="R37" s="158">
        <f>SUM(S37:W37)</f>
        <v>0</v>
      </c>
      <c r="S37" s="157"/>
      <c r="T37" s="157"/>
      <c r="U37" s="157"/>
      <c r="V37" s="159"/>
      <c r="W37" s="157"/>
      <c r="X37" s="46"/>
      <c r="Y37" s="69"/>
      <c r="Z37" s="69"/>
      <c r="AA37" s="46"/>
    </row>
    <row r="38" spans="1:27" s="47" customFormat="1" ht="63" customHeight="1">
      <c r="A38" s="154" t="s">
        <v>88</v>
      </c>
      <c r="B38" s="155">
        <v>2010</v>
      </c>
      <c r="C38" s="156"/>
      <c r="D38" s="211" t="s">
        <v>89</v>
      </c>
      <c r="E38" s="157"/>
      <c r="F38" s="158">
        <f t="shared" si="5"/>
        <v>0</v>
      </c>
      <c r="G38" s="157"/>
      <c r="H38" s="157"/>
      <c r="I38" s="157"/>
      <c r="J38" s="211" t="s">
        <v>89</v>
      </c>
      <c r="K38" s="159"/>
      <c r="L38" s="158">
        <f>SUM(M38:Q38)</f>
        <v>0</v>
      </c>
      <c r="M38" s="157"/>
      <c r="N38" s="157"/>
      <c r="O38" s="157"/>
      <c r="P38" s="211" t="s">
        <v>89</v>
      </c>
      <c r="Q38" s="157"/>
      <c r="R38" s="158">
        <f>SUM(S38:W38)</f>
        <v>0</v>
      </c>
      <c r="S38" s="157"/>
      <c r="T38" s="157"/>
      <c r="U38" s="157"/>
      <c r="V38" s="159"/>
      <c r="W38" s="157"/>
      <c r="X38" s="46"/>
      <c r="Y38" s="69"/>
      <c r="Z38" s="69"/>
      <c r="AA38" s="46"/>
    </row>
    <row r="39" spans="1:27" s="47" customFormat="1" ht="27.75" customHeight="1">
      <c r="A39" s="54" t="s">
        <v>126</v>
      </c>
      <c r="B39" s="50" t="s">
        <v>46</v>
      </c>
      <c r="C39" s="40"/>
      <c r="D39" s="42">
        <v>100000</v>
      </c>
      <c r="E39" s="42">
        <v>100000</v>
      </c>
      <c r="F39" s="56">
        <f t="shared" si="5"/>
        <v>0</v>
      </c>
      <c r="G39" s="42"/>
      <c r="H39" s="42"/>
      <c r="I39" s="42"/>
      <c r="J39" s="194" t="s">
        <v>89</v>
      </c>
      <c r="K39" s="68"/>
      <c r="L39" s="56">
        <f>SUM(M39:Q39)</f>
        <v>0</v>
      </c>
      <c r="M39" s="42"/>
      <c r="N39" s="42"/>
      <c r="O39" s="42"/>
      <c r="P39" s="194" t="s">
        <v>89</v>
      </c>
      <c r="Q39" s="42"/>
      <c r="R39" s="56">
        <f>SUM(S39:W39)</f>
        <v>0</v>
      </c>
      <c r="S39" s="42"/>
      <c r="T39" s="42"/>
      <c r="U39" s="42"/>
      <c r="V39" s="194" t="s">
        <v>89</v>
      </c>
      <c r="W39" s="42"/>
      <c r="X39" s="46"/>
      <c r="Y39" s="69"/>
      <c r="Z39" s="69"/>
      <c r="AA39" s="46"/>
    </row>
    <row r="40" spans="1:27" s="47" customFormat="1" ht="27.75" customHeight="1">
      <c r="A40" s="54" t="s">
        <v>106</v>
      </c>
      <c r="B40" s="50">
        <v>2009</v>
      </c>
      <c r="C40" s="40"/>
      <c r="D40" s="42">
        <v>1200</v>
      </c>
      <c r="E40" s="42">
        <v>1200</v>
      </c>
      <c r="F40" s="56">
        <f t="shared" si="5"/>
        <v>1200</v>
      </c>
      <c r="G40" s="42"/>
      <c r="H40" s="42"/>
      <c r="I40" s="42"/>
      <c r="J40" s="68">
        <v>1200</v>
      </c>
      <c r="K40" s="68"/>
      <c r="L40" s="76"/>
      <c r="M40" s="42"/>
      <c r="N40" s="42"/>
      <c r="O40" s="42"/>
      <c r="P40" s="42"/>
      <c r="Q40" s="42"/>
      <c r="R40" s="76"/>
      <c r="S40" s="42"/>
      <c r="T40" s="42"/>
      <c r="U40" s="42"/>
      <c r="V40" s="68"/>
      <c r="W40" s="42"/>
      <c r="X40" s="46"/>
      <c r="Y40" s="69"/>
      <c r="Z40" s="69"/>
      <c r="AA40" s="46"/>
    </row>
    <row r="41" spans="1:27" s="47" customFormat="1" ht="49.5" customHeight="1">
      <c r="A41" s="54" t="s">
        <v>107</v>
      </c>
      <c r="B41" s="50">
        <v>2009</v>
      </c>
      <c r="C41" s="40"/>
      <c r="D41" s="42">
        <v>800</v>
      </c>
      <c r="E41" s="42">
        <v>800</v>
      </c>
      <c r="F41" s="56">
        <f t="shared" si="5"/>
        <v>800</v>
      </c>
      <c r="G41" s="42"/>
      <c r="H41" s="42"/>
      <c r="I41" s="42"/>
      <c r="J41" s="68">
        <v>800</v>
      </c>
      <c r="K41" s="68"/>
      <c r="L41" s="76"/>
      <c r="M41" s="42"/>
      <c r="N41" s="42"/>
      <c r="O41" s="42"/>
      <c r="P41" s="42"/>
      <c r="Q41" s="42"/>
      <c r="R41" s="76"/>
      <c r="S41" s="42"/>
      <c r="T41" s="42"/>
      <c r="U41" s="42"/>
      <c r="V41" s="68"/>
      <c r="W41" s="42"/>
      <c r="X41" s="46"/>
      <c r="Y41" s="69"/>
      <c r="Z41" s="69"/>
      <c r="AA41" s="46"/>
    </row>
    <row r="42" spans="1:27" s="37" customFormat="1" ht="62.25" customHeight="1">
      <c r="A42" s="54" t="s">
        <v>109</v>
      </c>
      <c r="B42" s="50" t="s">
        <v>46</v>
      </c>
      <c r="C42" s="50" t="s">
        <v>91</v>
      </c>
      <c r="D42" s="42">
        <v>13500</v>
      </c>
      <c r="E42" s="42">
        <v>13500</v>
      </c>
      <c r="F42" s="56">
        <f t="shared" si="5"/>
        <v>1000</v>
      </c>
      <c r="G42" s="42"/>
      <c r="H42" s="42"/>
      <c r="I42" s="42"/>
      <c r="J42" s="68">
        <v>1000</v>
      </c>
      <c r="K42" s="68"/>
      <c r="L42" s="43">
        <v>9300</v>
      </c>
      <c r="M42" s="42"/>
      <c r="N42" s="42"/>
      <c r="O42" s="42">
        <v>4650</v>
      </c>
      <c r="P42" s="42">
        <v>4650</v>
      </c>
      <c r="Q42" s="42"/>
      <c r="R42" s="43">
        <v>5580</v>
      </c>
      <c r="S42" s="42"/>
      <c r="T42" s="42"/>
      <c r="U42" s="42">
        <v>2480</v>
      </c>
      <c r="V42" s="68">
        <v>3100</v>
      </c>
      <c r="W42" s="42"/>
      <c r="X42" s="149"/>
      <c r="Y42" s="150"/>
      <c r="Z42" s="150"/>
      <c r="AA42" s="36"/>
    </row>
    <row r="43" spans="1:27" ht="15">
      <c r="A43" s="108" t="s">
        <v>35</v>
      </c>
      <c r="B43" s="109"/>
      <c r="C43" s="110"/>
      <c r="D43" s="108"/>
      <c r="E43" s="108"/>
      <c r="F43" s="108">
        <f aca="true" t="shared" si="6" ref="F43:W43">SUM(F35:F41,F42)</f>
        <v>77000</v>
      </c>
      <c r="G43" s="108">
        <f t="shared" si="6"/>
        <v>0</v>
      </c>
      <c r="H43" s="108">
        <f t="shared" si="6"/>
        <v>35000</v>
      </c>
      <c r="I43" s="108">
        <f t="shared" si="6"/>
        <v>0</v>
      </c>
      <c r="J43" s="108">
        <f t="shared" si="6"/>
        <v>42000</v>
      </c>
      <c r="K43" s="108">
        <f t="shared" si="6"/>
        <v>0</v>
      </c>
      <c r="L43" s="108">
        <f t="shared" si="6"/>
        <v>9300</v>
      </c>
      <c r="M43" s="108">
        <f t="shared" si="6"/>
        <v>0</v>
      </c>
      <c r="N43" s="108">
        <f t="shared" si="6"/>
        <v>0</v>
      </c>
      <c r="O43" s="108">
        <f t="shared" si="6"/>
        <v>4650</v>
      </c>
      <c r="P43" s="108">
        <f t="shared" si="6"/>
        <v>4650</v>
      </c>
      <c r="Q43" s="108">
        <f t="shared" si="6"/>
        <v>0</v>
      </c>
      <c r="R43" s="108">
        <f t="shared" si="6"/>
        <v>5580</v>
      </c>
      <c r="S43" s="108">
        <f t="shared" si="6"/>
        <v>0</v>
      </c>
      <c r="T43" s="108">
        <f t="shared" si="6"/>
        <v>0</v>
      </c>
      <c r="U43" s="108">
        <f t="shared" si="6"/>
        <v>2480</v>
      </c>
      <c r="V43" s="108">
        <f t="shared" si="6"/>
        <v>3100</v>
      </c>
      <c r="W43" s="108">
        <f t="shared" si="6"/>
        <v>0</v>
      </c>
      <c r="X43" s="2"/>
      <c r="Y43" s="3"/>
      <c r="Z43" s="3"/>
      <c r="AA43" s="1"/>
    </row>
    <row r="44" spans="1:27" s="146" customFormat="1" ht="13.5">
      <c r="A44" s="139" t="s">
        <v>105</v>
      </c>
      <c r="B44" s="140"/>
      <c r="C44" s="141"/>
      <c r="D44" s="139"/>
      <c r="E44" s="139"/>
      <c r="F44" s="142">
        <f>SUM(G43:K43)</f>
        <v>77000</v>
      </c>
      <c r="G44" s="143"/>
      <c r="H44" s="143"/>
      <c r="I44" s="143"/>
      <c r="J44" s="143"/>
      <c r="K44" s="143"/>
      <c r="L44" s="139">
        <f>SUM(M43:Q43)</f>
        <v>9300</v>
      </c>
      <c r="M44" s="143"/>
      <c r="N44" s="143"/>
      <c r="O44" s="143"/>
      <c r="P44" s="143"/>
      <c r="Q44" s="143"/>
      <c r="R44" s="139">
        <f>SUM(S43:W43)</f>
        <v>5580</v>
      </c>
      <c r="S44" s="143"/>
      <c r="T44" s="143"/>
      <c r="U44" s="143"/>
      <c r="V44" s="143"/>
      <c r="W44" s="143"/>
      <c r="X44" s="144"/>
      <c r="Y44" s="144"/>
      <c r="Z44" s="144"/>
      <c r="AA44" s="145"/>
    </row>
    <row r="45" spans="1:27" ht="60" customHeight="1">
      <c r="A45" s="86" t="s">
        <v>18</v>
      </c>
      <c r="B45" s="90" t="s">
        <v>11</v>
      </c>
      <c r="C45" s="105"/>
      <c r="D45" s="91">
        <v>10000</v>
      </c>
      <c r="E45" s="91">
        <v>10000</v>
      </c>
      <c r="F45" s="83">
        <v>6520</v>
      </c>
      <c r="G45" s="91"/>
      <c r="H45" s="91"/>
      <c r="I45" s="91"/>
      <c r="J45" s="91">
        <v>6520</v>
      </c>
      <c r="K45" s="91"/>
      <c r="L45" s="83">
        <v>2330</v>
      </c>
      <c r="M45" s="91"/>
      <c r="N45" s="91"/>
      <c r="O45" s="91"/>
      <c r="P45" s="91">
        <v>2330</v>
      </c>
      <c r="Q45" s="91"/>
      <c r="R45" s="83">
        <v>2480</v>
      </c>
      <c r="S45" s="91"/>
      <c r="T45" s="91"/>
      <c r="U45" s="91"/>
      <c r="V45" s="107">
        <v>2480</v>
      </c>
      <c r="W45" s="91"/>
      <c r="X45" s="2"/>
      <c r="Y45" s="3"/>
      <c r="Z45" s="3"/>
      <c r="AA45" s="1"/>
    </row>
    <row r="46" spans="1:27" s="37" customFormat="1" ht="86.25" customHeight="1">
      <c r="A46" s="54" t="s">
        <v>136</v>
      </c>
      <c r="B46" s="50" t="s">
        <v>46</v>
      </c>
      <c r="C46" s="40"/>
      <c r="D46" s="188" t="s">
        <v>89</v>
      </c>
      <c r="E46" s="42"/>
      <c r="F46" s="56">
        <f aca="true" t="shared" si="7" ref="F46:F54">SUM(G46:K46)</f>
        <v>0</v>
      </c>
      <c r="G46" s="42"/>
      <c r="H46" s="42"/>
      <c r="I46" s="42"/>
      <c r="J46" s="188" t="s">
        <v>89</v>
      </c>
      <c r="K46" s="42"/>
      <c r="L46" s="56">
        <f aca="true" t="shared" si="8" ref="L46:L51">SUM(M46:Q46)</f>
        <v>0</v>
      </c>
      <c r="M46" s="42"/>
      <c r="N46" s="42"/>
      <c r="O46" s="42"/>
      <c r="P46" s="42"/>
      <c r="Q46" s="42"/>
      <c r="R46" s="56">
        <f aca="true" t="shared" si="9" ref="R46:R51">SUM(S46:W46)</f>
        <v>0</v>
      </c>
      <c r="S46" s="42"/>
      <c r="T46" s="42"/>
      <c r="U46" s="42"/>
      <c r="V46" s="68"/>
      <c r="W46" s="42"/>
      <c r="X46" s="149"/>
      <c r="Y46" s="150"/>
      <c r="Z46" s="150"/>
      <c r="AA46" s="36"/>
    </row>
    <row r="47" spans="1:27" s="37" customFormat="1" ht="89.25" customHeight="1">
      <c r="A47" s="54" t="s">
        <v>137</v>
      </c>
      <c r="B47" s="50" t="s">
        <v>46</v>
      </c>
      <c r="C47" s="40"/>
      <c r="D47" s="195" t="s">
        <v>89</v>
      </c>
      <c r="E47" s="42"/>
      <c r="F47" s="56">
        <f t="shared" si="7"/>
        <v>0</v>
      </c>
      <c r="G47" s="42"/>
      <c r="H47" s="42"/>
      <c r="I47" s="42"/>
      <c r="J47" s="195" t="s">
        <v>89</v>
      </c>
      <c r="K47" s="42"/>
      <c r="L47" s="56">
        <f t="shared" si="8"/>
        <v>0</v>
      </c>
      <c r="M47" s="42"/>
      <c r="N47" s="42"/>
      <c r="O47" s="42"/>
      <c r="P47" s="42"/>
      <c r="Q47" s="42"/>
      <c r="R47" s="56">
        <f t="shared" si="9"/>
        <v>0</v>
      </c>
      <c r="S47" s="42"/>
      <c r="T47" s="42"/>
      <c r="U47" s="42"/>
      <c r="V47" s="68"/>
      <c r="W47" s="42"/>
      <c r="X47" s="149"/>
      <c r="Y47" s="150"/>
      <c r="Z47" s="150"/>
      <c r="AA47" s="36"/>
    </row>
    <row r="48" spans="1:27" s="37" customFormat="1" ht="97.5" customHeight="1">
      <c r="A48" s="54" t="s">
        <v>141</v>
      </c>
      <c r="B48" s="50" t="s">
        <v>46</v>
      </c>
      <c r="C48" s="40"/>
      <c r="D48" s="195" t="s">
        <v>89</v>
      </c>
      <c r="E48" s="42"/>
      <c r="F48" s="56">
        <f t="shared" si="7"/>
        <v>0</v>
      </c>
      <c r="G48" s="42"/>
      <c r="H48" s="42"/>
      <c r="I48" s="42"/>
      <c r="J48" s="195" t="s">
        <v>89</v>
      </c>
      <c r="K48" s="42"/>
      <c r="L48" s="56">
        <f t="shared" si="8"/>
        <v>0</v>
      </c>
      <c r="M48" s="42"/>
      <c r="N48" s="42"/>
      <c r="O48" s="42"/>
      <c r="P48" s="42"/>
      <c r="Q48" s="42"/>
      <c r="R48" s="56">
        <f t="shared" si="9"/>
        <v>0</v>
      </c>
      <c r="S48" s="42"/>
      <c r="T48" s="42"/>
      <c r="U48" s="42"/>
      <c r="V48" s="68"/>
      <c r="W48" s="42"/>
      <c r="X48" s="149"/>
      <c r="Y48" s="150"/>
      <c r="Z48" s="150"/>
      <c r="AA48" s="36"/>
    </row>
    <row r="49" spans="1:27" s="37" customFormat="1" ht="99" customHeight="1">
      <c r="A49" s="54" t="s">
        <v>142</v>
      </c>
      <c r="B49" s="50" t="s">
        <v>46</v>
      </c>
      <c r="C49" s="40"/>
      <c r="D49" s="195" t="s">
        <v>89</v>
      </c>
      <c r="E49" s="42"/>
      <c r="F49" s="56">
        <f t="shared" si="7"/>
        <v>0</v>
      </c>
      <c r="G49" s="42"/>
      <c r="H49" s="42"/>
      <c r="I49" s="42"/>
      <c r="J49" s="195" t="s">
        <v>89</v>
      </c>
      <c r="K49" s="42"/>
      <c r="L49" s="56">
        <f t="shared" si="8"/>
        <v>0</v>
      </c>
      <c r="M49" s="42"/>
      <c r="N49" s="42"/>
      <c r="O49" s="42"/>
      <c r="P49" s="42"/>
      <c r="Q49" s="42"/>
      <c r="R49" s="56">
        <f t="shared" si="9"/>
        <v>0</v>
      </c>
      <c r="S49" s="42"/>
      <c r="T49" s="42"/>
      <c r="U49" s="42"/>
      <c r="V49" s="68"/>
      <c r="W49" s="42"/>
      <c r="X49" s="149"/>
      <c r="Y49" s="150"/>
      <c r="Z49" s="150"/>
      <c r="AA49" s="36"/>
    </row>
    <row r="50" spans="1:27" s="37" customFormat="1" ht="89.25" customHeight="1">
      <c r="A50" s="54" t="s">
        <v>138</v>
      </c>
      <c r="B50" s="50" t="s">
        <v>46</v>
      </c>
      <c r="C50" s="40"/>
      <c r="D50" s="42">
        <v>3000</v>
      </c>
      <c r="E50" s="42">
        <v>3000</v>
      </c>
      <c r="F50" s="56">
        <f t="shared" si="7"/>
        <v>700</v>
      </c>
      <c r="G50" s="42"/>
      <c r="H50" s="42"/>
      <c r="I50" s="42"/>
      <c r="J50" s="42">
        <v>700</v>
      </c>
      <c r="K50" s="42"/>
      <c r="L50" s="56">
        <f t="shared" si="8"/>
        <v>1000</v>
      </c>
      <c r="M50" s="42"/>
      <c r="N50" s="42"/>
      <c r="O50" s="42"/>
      <c r="P50" s="42">
        <v>1000</v>
      </c>
      <c r="Q50" s="42"/>
      <c r="R50" s="56">
        <f t="shared" si="9"/>
        <v>1300</v>
      </c>
      <c r="S50" s="42"/>
      <c r="T50" s="42"/>
      <c r="U50" s="42"/>
      <c r="V50" s="68">
        <v>1300</v>
      </c>
      <c r="W50" s="42"/>
      <c r="X50" s="149"/>
      <c r="Y50" s="150"/>
      <c r="Z50" s="150"/>
      <c r="AA50" s="36"/>
    </row>
    <row r="51" spans="1:27" s="37" customFormat="1" ht="97.5" customHeight="1">
      <c r="A51" s="54" t="s">
        <v>139</v>
      </c>
      <c r="B51" s="50" t="s">
        <v>46</v>
      </c>
      <c r="C51" s="40"/>
      <c r="D51" s="195" t="s">
        <v>89</v>
      </c>
      <c r="E51" s="42"/>
      <c r="F51" s="56">
        <f t="shared" si="7"/>
        <v>0</v>
      </c>
      <c r="G51" s="42"/>
      <c r="H51" s="42"/>
      <c r="I51" s="42"/>
      <c r="J51" s="195" t="s">
        <v>89</v>
      </c>
      <c r="K51" s="42"/>
      <c r="L51" s="56">
        <f t="shared" si="8"/>
        <v>0</v>
      </c>
      <c r="M51" s="42"/>
      <c r="N51" s="42"/>
      <c r="O51" s="42"/>
      <c r="P51" s="195" t="s">
        <v>89</v>
      </c>
      <c r="Q51" s="42"/>
      <c r="R51" s="56">
        <f t="shared" si="9"/>
        <v>0</v>
      </c>
      <c r="S51" s="42"/>
      <c r="T51" s="42"/>
      <c r="U51" s="42"/>
      <c r="V51" s="195" t="s">
        <v>89</v>
      </c>
      <c r="W51" s="42"/>
      <c r="X51" s="149"/>
      <c r="Y51" s="150"/>
      <c r="Z51" s="150"/>
      <c r="AA51" s="36"/>
    </row>
    <row r="52" spans="1:27" s="37" customFormat="1" ht="38.25" customHeight="1">
      <c r="A52" s="54" t="s">
        <v>128</v>
      </c>
      <c r="B52" s="50" t="s">
        <v>21</v>
      </c>
      <c r="C52" s="40"/>
      <c r="D52" s="42">
        <v>7000</v>
      </c>
      <c r="E52" s="42">
        <v>7000</v>
      </c>
      <c r="F52" s="56">
        <f t="shared" si="7"/>
        <v>3000</v>
      </c>
      <c r="G52" s="42"/>
      <c r="H52" s="42"/>
      <c r="I52" s="42"/>
      <c r="J52" s="42">
        <v>3000</v>
      </c>
      <c r="K52" s="42"/>
      <c r="L52" s="72">
        <f>SUM(M52:Q52)</f>
        <v>4000</v>
      </c>
      <c r="M52" s="42"/>
      <c r="N52" s="42"/>
      <c r="O52" s="42"/>
      <c r="P52" s="42">
        <v>4000</v>
      </c>
      <c r="Q52" s="42"/>
      <c r="R52" s="56">
        <f>SUM(S52:W52)</f>
        <v>0</v>
      </c>
      <c r="S52" s="42"/>
      <c r="T52" s="42"/>
      <c r="U52" s="42"/>
      <c r="V52" s="68"/>
      <c r="W52" s="42"/>
      <c r="X52" s="149"/>
      <c r="Y52" s="150"/>
      <c r="Z52" s="150"/>
      <c r="AA52" s="36"/>
    </row>
    <row r="53" spans="1:27" s="37" customFormat="1" ht="33.75" customHeight="1">
      <c r="A53" s="54" t="s">
        <v>132</v>
      </c>
      <c r="B53" s="50" t="s">
        <v>46</v>
      </c>
      <c r="C53" s="40"/>
      <c r="D53" s="42">
        <v>7500</v>
      </c>
      <c r="E53" s="42">
        <v>7500</v>
      </c>
      <c r="F53" s="56">
        <f t="shared" si="7"/>
        <v>2000</v>
      </c>
      <c r="G53" s="42"/>
      <c r="H53" s="42"/>
      <c r="I53" s="42"/>
      <c r="J53" s="42">
        <v>2000</v>
      </c>
      <c r="K53" s="42"/>
      <c r="L53" s="56">
        <f>SUM(M53:Q53)</f>
        <v>2500</v>
      </c>
      <c r="M53" s="42"/>
      <c r="N53" s="42"/>
      <c r="O53" s="42"/>
      <c r="P53" s="42">
        <v>2500</v>
      </c>
      <c r="Q53" s="42"/>
      <c r="R53" s="56">
        <f>SUM(S53:W53)</f>
        <v>3000</v>
      </c>
      <c r="S53" s="42"/>
      <c r="T53" s="42"/>
      <c r="U53" s="42"/>
      <c r="V53" s="68">
        <v>3000</v>
      </c>
      <c r="W53" s="42"/>
      <c r="X53" s="149"/>
      <c r="Y53" s="150"/>
      <c r="Z53" s="150"/>
      <c r="AA53" s="36"/>
    </row>
    <row r="54" spans="1:27" s="37" customFormat="1" ht="33.75" customHeight="1">
      <c r="A54" s="54" t="s">
        <v>131</v>
      </c>
      <c r="B54" s="50" t="s">
        <v>46</v>
      </c>
      <c r="C54" s="40"/>
      <c r="D54" s="42">
        <v>3000</v>
      </c>
      <c r="E54" s="42">
        <v>3000</v>
      </c>
      <c r="F54" s="56">
        <f t="shared" si="7"/>
        <v>1000</v>
      </c>
      <c r="G54" s="42"/>
      <c r="H54" s="42"/>
      <c r="I54" s="42"/>
      <c r="J54" s="42">
        <v>1000</v>
      </c>
      <c r="K54" s="42"/>
      <c r="L54" s="56">
        <f>SUM(M54:Q54)</f>
        <v>1000</v>
      </c>
      <c r="M54" s="42"/>
      <c r="N54" s="42"/>
      <c r="O54" s="42"/>
      <c r="P54" s="42">
        <v>1000</v>
      </c>
      <c r="Q54" s="42"/>
      <c r="R54" s="56">
        <f>SUM(S54:W54)</f>
        <v>1000</v>
      </c>
      <c r="S54" s="42"/>
      <c r="T54" s="42"/>
      <c r="U54" s="42"/>
      <c r="V54" s="68">
        <v>1000</v>
      </c>
      <c r="W54" s="42"/>
      <c r="X54" s="149"/>
      <c r="Y54" s="150"/>
      <c r="Z54" s="150"/>
      <c r="AA54" s="36"/>
    </row>
    <row r="55" spans="1:27" s="98" customFormat="1" ht="13.5">
      <c r="A55" s="111" t="s">
        <v>36</v>
      </c>
      <c r="B55" s="112"/>
      <c r="C55" s="113"/>
      <c r="D55" s="108"/>
      <c r="E55" s="108"/>
      <c r="F55" s="108">
        <f>SUM(F46:F53)</f>
        <v>5700</v>
      </c>
      <c r="G55" s="108">
        <f aca="true" t="shared" si="10" ref="G55:W55">SUM(G46:G53)</f>
        <v>0</v>
      </c>
      <c r="H55" s="108">
        <f t="shared" si="10"/>
        <v>0</v>
      </c>
      <c r="I55" s="108">
        <f t="shared" si="10"/>
        <v>0</v>
      </c>
      <c r="J55" s="108">
        <f t="shared" si="10"/>
        <v>5700</v>
      </c>
      <c r="K55" s="108">
        <f t="shared" si="10"/>
        <v>0</v>
      </c>
      <c r="L55" s="108">
        <f t="shared" si="10"/>
        <v>7500</v>
      </c>
      <c r="M55" s="108">
        <f t="shared" si="10"/>
        <v>0</v>
      </c>
      <c r="N55" s="108">
        <f t="shared" si="10"/>
        <v>0</v>
      </c>
      <c r="O55" s="108">
        <f t="shared" si="10"/>
        <v>0</v>
      </c>
      <c r="P55" s="108">
        <f t="shared" si="10"/>
        <v>7500</v>
      </c>
      <c r="Q55" s="108">
        <f t="shared" si="10"/>
        <v>0</v>
      </c>
      <c r="R55" s="108">
        <f t="shared" si="10"/>
        <v>4300</v>
      </c>
      <c r="S55" s="108">
        <f t="shared" si="10"/>
        <v>0</v>
      </c>
      <c r="T55" s="108">
        <f t="shared" si="10"/>
        <v>0</v>
      </c>
      <c r="U55" s="108">
        <f t="shared" si="10"/>
        <v>0</v>
      </c>
      <c r="V55" s="108">
        <f t="shared" si="10"/>
        <v>4300</v>
      </c>
      <c r="W55" s="108">
        <f t="shared" si="10"/>
        <v>0</v>
      </c>
      <c r="X55" s="97"/>
      <c r="Y55" s="97"/>
      <c r="Z55" s="97"/>
      <c r="AA55" s="97"/>
    </row>
    <row r="56" spans="1:27" s="146" customFormat="1" ht="13.5">
      <c r="A56" s="139" t="s">
        <v>105</v>
      </c>
      <c r="B56" s="140"/>
      <c r="C56" s="141"/>
      <c r="D56" s="139"/>
      <c r="E56" s="139"/>
      <c r="F56" s="142">
        <f>SUM(G55:K55)</f>
        <v>5700</v>
      </c>
      <c r="G56" s="143"/>
      <c r="H56" s="143"/>
      <c r="I56" s="143"/>
      <c r="J56" s="143"/>
      <c r="K56" s="143"/>
      <c r="L56" s="139">
        <f>SUM(M55:Q55)</f>
        <v>7500</v>
      </c>
      <c r="M56" s="143"/>
      <c r="N56" s="143"/>
      <c r="O56" s="143"/>
      <c r="P56" s="143"/>
      <c r="Q56" s="143"/>
      <c r="R56" s="139">
        <f>SUM(S55:W55)</f>
        <v>4300</v>
      </c>
      <c r="S56" s="143"/>
      <c r="T56" s="143"/>
      <c r="U56" s="143"/>
      <c r="V56" s="143"/>
      <c r="W56" s="143"/>
      <c r="X56" s="144"/>
      <c r="Y56" s="144"/>
      <c r="Z56" s="144"/>
      <c r="AA56" s="145"/>
    </row>
    <row r="57" spans="1:27" s="74" customFormat="1" ht="36.75" customHeight="1">
      <c r="A57" s="54" t="s">
        <v>113</v>
      </c>
      <c r="B57" s="50">
        <v>2009</v>
      </c>
      <c r="C57" s="41" t="s">
        <v>112</v>
      </c>
      <c r="D57" s="42">
        <v>4500</v>
      </c>
      <c r="E57" s="42">
        <v>4500</v>
      </c>
      <c r="F57" s="43">
        <f>SUM(G57:K57)</f>
        <v>4500</v>
      </c>
      <c r="G57" s="164"/>
      <c r="H57" s="164"/>
      <c r="I57" s="164"/>
      <c r="J57" s="42">
        <v>4500</v>
      </c>
      <c r="K57" s="164"/>
      <c r="L57" s="43">
        <f>SUM(M57:Q57)</f>
        <v>0</v>
      </c>
      <c r="M57" s="164"/>
      <c r="N57" s="164"/>
      <c r="O57" s="164"/>
      <c r="P57" s="42"/>
      <c r="Q57" s="164"/>
      <c r="R57" s="42">
        <v>0</v>
      </c>
      <c r="S57" s="164"/>
      <c r="T57" s="42"/>
      <c r="U57" s="42"/>
      <c r="V57" s="68"/>
      <c r="W57" s="42"/>
      <c r="X57" s="149"/>
      <c r="Y57" s="150"/>
      <c r="Z57" s="150"/>
      <c r="AA57" s="36"/>
    </row>
    <row r="58" spans="1:27" s="74" customFormat="1" ht="56.25" customHeight="1">
      <c r="A58" s="54" t="s">
        <v>114</v>
      </c>
      <c r="B58" s="50">
        <v>2009</v>
      </c>
      <c r="C58" s="41" t="s">
        <v>115</v>
      </c>
      <c r="D58" s="42">
        <v>9000</v>
      </c>
      <c r="E58" s="42">
        <v>9000</v>
      </c>
      <c r="F58" s="43">
        <f>SUM(G58:K58)</f>
        <v>9000</v>
      </c>
      <c r="G58" s="164"/>
      <c r="H58" s="164"/>
      <c r="I58" s="164"/>
      <c r="J58" s="42">
        <v>9000</v>
      </c>
      <c r="K58" s="164"/>
      <c r="L58" s="43"/>
      <c r="M58" s="164"/>
      <c r="N58" s="164"/>
      <c r="O58" s="164"/>
      <c r="P58" s="42"/>
      <c r="Q58" s="164"/>
      <c r="R58" s="43"/>
      <c r="S58" s="164"/>
      <c r="T58" s="42"/>
      <c r="U58" s="42"/>
      <c r="V58" s="68"/>
      <c r="W58" s="42"/>
      <c r="X58" s="149"/>
      <c r="Y58" s="150"/>
      <c r="Z58" s="150"/>
      <c r="AA58" s="36"/>
    </row>
    <row r="59" spans="1:27" s="74" customFormat="1" ht="44.25" customHeight="1">
      <c r="A59" s="54" t="s">
        <v>111</v>
      </c>
      <c r="B59" s="50">
        <v>2009</v>
      </c>
      <c r="C59" s="50"/>
      <c r="D59" s="42">
        <v>1630</v>
      </c>
      <c r="E59" s="42">
        <v>1630</v>
      </c>
      <c r="F59" s="43">
        <f>SUM(G59:K59)</f>
        <v>1630</v>
      </c>
      <c r="G59" s="164"/>
      <c r="H59" s="164"/>
      <c r="I59" s="164"/>
      <c r="J59" s="42">
        <v>1630</v>
      </c>
      <c r="K59" s="164"/>
      <c r="L59" s="43">
        <f>SUM(M59:Q59)</f>
        <v>3800</v>
      </c>
      <c r="M59" s="164"/>
      <c r="N59" s="164"/>
      <c r="O59" s="164"/>
      <c r="P59" s="42">
        <v>3800</v>
      </c>
      <c r="Q59" s="164"/>
      <c r="R59" s="43">
        <f>SUM(S59:W59)</f>
        <v>3600</v>
      </c>
      <c r="S59" s="164"/>
      <c r="T59" s="42"/>
      <c r="U59" s="42"/>
      <c r="V59" s="68">
        <v>3600</v>
      </c>
      <c r="W59" s="42"/>
      <c r="X59" s="149"/>
      <c r="Y59" s="150"/>
      <c r="Z59" s="150"/>
      <c r="AA59" s="36"/>
    </row>
    <row r="60" spans="1:27" s="98" customFormat="1" ht="36" customHeight="1">
      <c r="A60" s="86" t="s">
        <v>37</v>
      </c>
      <c r="B60" s="87"/>
      <c r="C60" s="87"/>
      <c r="D60" s="108">
        <f>SUM(D57:D59)</f>
        <v>15130</v>
      </c>
      <c r="E60" s="108">
        <f>SUM(E57:E59)</f>
        <v>15130</v>
      </c>
      <c r="F60" s="108">
        <f>SUM(F57:F59)</f>
        <v>15130</v>
      </c>
      <c r="G60" s="108">
        <f aca="true" t="shared" si="11" ref="G60:W60">SUM(G57:G59)</f>
        <v>0</v>
      </c>
      <c r="H60" s="108">
        <f t="shared" si="11"/>
        <v>0</v>
      </c>
      <c r="I60" s="108">
        <f t="shared" si="11"/>
        <v>0</v>
      </c>
      <c r="J60" s="108">
        <f t="shared" si="11"/>
        <v>15130</v>
      </c>
      <c r="K60" s="108">
        <f t="shared" si="11"/>
        <v>0</v>
      </c>
      <c r="L60" s="108">
        <f t="shared" si="11"/>
        <v>3800</v>
      </c>
      <c r="M60" s="108">
        <f t="shared" si="11"/>
        <v>0</v>
      </c>
      <c r="N60" s="108">
        <f t="shared" si="11"/>
        <v>0</v>
      </c>
      <c r="O60" s="108">
        <f t="shared" si="11"/>
        <v>0</v>
      </c>
      <c r="P60" s="108">
        <f t="shared" si="11"/>
        <v>3800</v>
      </c>
      <c r="Q60" s="108">
        <f t="shared" si="11"/>
        <v>0</v>
      </c>
      <c r="R60" s="108">
        <f t="shared" si="11"/>
        <v>3600</v>
      </c>
      <c r="S60" s="108">
        <f t="shared" si="11"/>
        <v>0</v>
      </c>
      <c r="T60" s="108">
        <f t="shared" si="11"/>
        <v>0</v>
      </c>
      <c r="U60" s="108">
        <f t="shared" si="11"/>
        <v>0</v>
      </c>
      <c r="V60" s="108">
        <f t="shared" si="11"/>
        <v>3600</v>
      </c>
      <c r="W60" s="108">
        <f t="shared" si="11"/>
        <v>0</v>
      </c>
      <c r="X60" s="99"/>
      <c r="Y60" s="100"/>
      <c r="Z60" s="101"/>
      <c r="AA60" s="100"/>
    </row>
    <row r="61" spans="1:27" s="146" customFormat="1" ht="13.5">
      <c r="A61" s="139" t="s">
        <v>105</v>
      </c>
      <c r="B61" s="140"/>
      <c r="C61" s="141"/>
      <c r="D61" s="139"/>
      <c r="E61" s="139"/>
      <c r="F61" s="142">
        <f>SUM(G60:K60)</f>
        <v>15130</v>
      </c>
      <c r="G61" s="143"/>
      <c r="H61" s="143"/>
      <c r="I61" s="143"/>
      <c r="J61" s="143"/>
      <c r="K61" s="143"/>
      <c r="L61" s="139">
        <f>SUM(M60:Q60)</f>
        <v>3800</v>
      </c>
      <c r="M61" s="143"/>
      <c r="N61" s="143"/>
      <c r="O61" s="143"/>
      <c r="P61" s="143"/>
      <c r="Q61" s="143"/>
      <c r="R61" s="139">
        <f>SUM(S60:W60)</f>
        <v>3600</v>
      </c>
      <c r="S61" s="143"/>
      <c r="T61" s="143"/>
      <c r="U61" s="143"/>
      <c r="V61" s="143"/>
      <c r="W61" s="143"/>
      <c r="X61" s="144"/>
      <c r="Y61" s="144"/>
      <c r="Z61" s="144"/>
      <c r="AA61" s="145"/>
    </row>
    <row r="62" spans="1:26" s="186" customFormat="1" ht="48.75" customHeight="1">
      <c r="A62" s="179" t="s">
        <v>80</v>
      </c>
      <c r="B62" s="180" t="s">
        <v>21</v>
      </c>
      <c r="C62" s="181"/>
      <c r="D62" s="182">
        <v>130000</v>
      </c>
      <c r="E62" s="182">
        <v>130000</v>
      </c>
      <c r="F62" s="183">
        <f>SUM(G62:K62)</f>
        <v>100000</v>
      </c>
      <c r="G62" s="182"/>
      <c r="H62" s="182"/>
      <c r="I62" s="182"/>
      <c r="J62" s="184">
        <v>40000</v>
      </c>
      <c r="K62" s="184">
        <v>60000</v>
      </c>
      <c r="L62" s="183">
        <f>SUM(M62:Q62)</f>
        <v>30000</v>
      </c>
      <c r="M62" s="182"/>
      <c r="N62" s="182"/>
      <c r="O62" s="182"/>
      <c r="P62" s="182">
        <v>10000</v>
      </c>
      <c r="Q62" s="182">
        <v>20000</v>
      </c>
      <c r="R62" s="183">
        <f>SUM(S62:W62)</f>
        <v>0</v>
      </c>
      <c r="S62" s="182"/>
      <c r="T62" s="182"/>
      <c r="U62" s="182"/>
      <c r="V62" s="184"/>
      <c r="W62" s="182"/>
      <c r="X62" s="185"/>
      <c r="Y62" s="185"/>
      <c r="Z62" s="185"/>
    </row>
    <row r="63" spans="1:26" s="81" customFormat="1" ht="29.25" customHeight="1">
      <c r="A63" s="86" t="s">
        <v>104</v>
      </c>
      <c r="B63" s="87"/>
      <c r="C63" s="88"/>
      <c r="D63" s="89">
        <f>SUM(D62)</f>
        <v>130000</v>
      </c>
      <c r="E63" s="89">
        <f aca="true" t="shared" si="12" ref="E63:W63">SUM(E62)</f>
        <v>130000</v>
      </c>
      <c r="F63" s="89">
        <f t="shared" si="12"/>
        <v>100000</v>
      </c>
      <c r="G63" s="89">
        <f t="shared" si="12"/>
        <v>0</v>
      </c>
      <c r="H63" s="89">
        <f t="shared" si="12"/>
        <v>0</v>
      </c>
      <c r="I63" s="89">
        <f t="shared" si="12"/>
        <v>0</v>
      </c>
      <c r="J63" s="89">
        <f t="shared" si="12"/>
        <v>40000</v>
      </c>
      <c r="K63" s="89">
        <f t="shared" si="12"/>
        <v>60000</v>
      </c>
      <c r="L63" s="89">
        <f t="shared" si="12"/>
        <v>30000</v>
      </c>
      <c r="M63" s="89">
        <f t="shared" si="12"/>
        <v>0</v>
      </c>
      <c r="N63" s="89">
        <f t="shared" si="12"/>
        <v>0</v>
      </c>
      <c r="O63" s="89">
        <f t="shared" si="12"/>
        <v>0</v>
      </c>
      <c r="P63" s="89">
        <f t="shared" si="12"/>
        <v>10000</v>
      </c>
      <c r="Q63" s="89">
        <f t="shared" si="12"/>
        <v>20000</v>
      </c>
      <c r="R63" s="89">
        <f t="shared" si="12"/>
        <v>0</v>
      </c>
      <c r="S63" s="89">
        <f t="shared" si="12"/>
        <v>0</v>
      </c>
      <c r="T63" s="89">
        <f t="shared" si="12"/>
        <v>0</v>
      </c>
      <c r="U63" s="89">
        <f t="shared" si="12"/>
        <v>0</v>
      </c>
      <c r="V63" s="89">
        <f t="shared" si="12"/>
        <v>0</v>
      </c>
      <c r="W63" s="89">
        <f t="shared" si="12"/>
        <v>0</v>
      </c>
      <c r="X63" s="80"/>
      <c r="Y63" s="80"/>
      <c r="Z63" s="80"/>
    </row>
    <row r="64" spans="1:27" ht="13.5">
      <c r="A64" s="93" t="s">
        <v>116</v>
      </c>
      <c r="B64" s="92"/>
      <c r="C64" s="77"/>
      <c r="D64" s="93"/>
      <c r="E64" s="93"/>
      <c r="F64" s="93">
        <f aca="true" t="shared" si="13" ref="F64:W64">SUM(F33,F43,F55,F60,F63)</f>
        <v>212760</v>
      </c>
      <c r="G64" s="93">
        <f t="shared" si="13"/>
        <v>0</v>
      </c>
      <c r="H64" s="93">
        <f t="shared" si="13"/>
        <v>35000</v>
      </c>
      <c r="I64" s="93">
        <f t="shared" si="13"/>
        <v>1380</v>
      </c>
      <c r="J64" s="93">
        <f t="shared" si="13"/>
        <v>102830</v>
      </c>
      <c r="K64" s="93">
        <f t="shared" si="13"/>
        <v>73550</v>
      </c>
      <c r="L64" s="93">
        <f t="shared" si="13"/>
        <v>88600</v>
      </c>
      <c r="M64" s="93">
        <f t="shared" si="13"/>
        <v>0</v>
      </c>
      <c r="N64" s="93">
        <f t="shared" si="13"/>
        <v>0</v>
      </c>
      <c r="O64" s="93">
        <f t="shared" si="13"/>
        <v>19800</v>
      </c>
      <c r="P64" s="93">
        <f t="shared" si="13"/>
        <v>25950</v>
      </c>
      <c r="Q64" s="93">
        <f t="shared" si="13"/>
        <v>42850</v>
      </c>
      <c r="R64" s="93">
        <f t="shared" si="13"/>
        <v>40180</v>
      </c>
      <c r="S64" s="93">
        <f t="shared" si="13"/>
        <v>0</v>
      </c>
      <c r="T64" s="93">
        <f t="shared" si="13"/>
        <v>0</v>
      </c>
      <c r="U64" s="93">
        <f t="shared" si="13"/>
        <v>12830</v>
      </c>
      <c r="V64" s="93">
        <f t="shared" si="13"/>
        <v>11000</v>
      </c>
      <c r="W64" s="93">
        <f t="shared" si="13"/>
        <v>16350</v>
      </c>
      <c r="X64" s="1"/>
      <c r="Y64" s="1"/>
      <c r="Z64" s="1"/>
      <c r="AA64" s="12"/>
    </row>
    <row r="65" spans="1:27" s="146" customFormat="1" ht="13.5">
      <c r="A65" s="139" t="s">
        <v>105</v>
      </c>
      <c r="B65" s="140"/>
      <c r="C65" s="141"/>
      <c r="D65" s="139"/>
      <c r="E65" s="139"/>
      <c r="F65" s="142">
        <f>SUM(G64:K64)</f>
        <v>212760</v>
      </c>
      <c r="G65" s="143"/>
      <c r="H65" s="143"/>
      <c r="I65" s="143"/>
      <c r="J65" s="143"/>
      <c r="K65" s="143"/>
      <c r="L65" s="139">
        <f>SUM(M64:Q64)</f>
        <v>88600</v>
      </c>
      <c r="M65" s="143"/>
      <c r="N65" s="143"/>
      <c r="O65" s="143"/>
      <c r="P65" s="143"/>
      <c r="Q65" s="143"/>
      <c r="R65" s="139">
        <f>SUM(S64:W64)</f>
        <v>40180</v>
      </c>
      <c r="S65" s="143"/>
      <c r="T65" s="143"/>
      <c r="U65" s="143"/>
      <c r="V65" s="143"/>
      <c r="W65" s="143"/>
      <c r="X65" s="144"/>
      <c r="Y65" s="144"/>
      <c r="Z65" s="144"/>
      <c r="AA65" s="145"/>
    </row>
    <row r="66" spans="1:27" ht="13.5">
      <c r="A66" s="453" t="s">
        <v>98</v>
      </c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5"/>
      <c r="X66" s="1"/>
      <c r="Y66" s="1"/>
      <c r="Z66" s="1"/>
      <c r="AA66" s="12"/>
    </row>
    <row r="67" spans="1:27" ht="49.5" customHeight="1">
      <c r="A67" s="23" t="s">
        <v>32</v>
      </c>
      <c r="B67" s="90" t="s">
        <v>26</v>
      </c>
      <c r="C67" s="90"/>
      <c r="D67" s="103">
        <v>7000</v>
      </c>
      <c r="E67" s="114">
        <v>7000</v>
      </c>
      <c r="F67" s="91">
        <v>4240</v>
      </c>
      <c r="G67" s="114"/>
      <c r="H67" s="114"/>
      <c r="I67" s="114"/>
      <c r="J67" s="114">
        <v>4240</v>
      </c>
      <c r="K67" s="94"/>
      <c r="L67" s="114">
        <v>3600</v>
      </c>
      <c r="M67" s="94"/>
      <c r="N67" s="94"/>
      <c r="O67" s="114">
        <v>1740</v>
      </c>
      <c r="P67" s="114">
        <v>1860</v>
      </c>
      <c r="Q67" s="94"/>
      <c r="R67" s="91">
        <v>0</v>
      </c>
      <c r="S67" s="91"/>
      <c r="T67" s="91"/>
      <c r="U67" s="91"/>
      <c r="V67" s="91"/>
      <c r="W67" s="91"/>
      <c r="X67" s="1"/>
      <c r="Y67" s="1"/>
      <c r="Z67" s="1"/>
      <c r="AA67" s="12"/>
    </row>
    <row r="68" spans="1:39" s="31" customFormat="1" ht="57" customHeight="1">
      <c r="A68" s="115" t="s">
        <v>45</v>
      </c>
      <c r="B68" s="116" t="s">
        <v>46</v>
      </c>
      <c r="C68" s="116" t="s">
        <v>49</v>
      </c>
      <c r="D68" s="117">
        <v>120000</v>
      </c>
      <c r="E68" s="117">
        <v>115400</v>
      </c>
      <c r="F68" s="118">
        <f>SUM(G68:K68)</f>
        <v>30000</v>
      </c>
      <c r="G68" s="117"/>
      <c r="H68" s="117"/>
      <c r="I68" s="117"/>
      <c r="J68" s="117">
        <v>30000</v>
      </c>
      <c r="K68" s="117"/>
      <c r="L68" s="118">
        <f>SUM(M68:Q68)</f>
        <v>42000</v>
      </c>
      <c r="M68" s="117"/>
      <c r="N68" s="117"/>
      <c r="O68" s="117"/>
      <c r="P68" s="117"/>
      <c r="Q68" s="117">
        <v>42000</v>
      </c>
      <c r="R68" s="118">
        <f>SUM(S68:W68)</f>
        <v>43400</v>
      </c>
      <c r="S68" s="117"/>
      <c r="T68" s="117"/>
      <c r="U68" s="117"/>
      <c r="V68" s="117"/>
      <c r="W68" s="117">
        <v>43400</v>
      </c>
      <c r="X68" s="32"/>
      <c r="Y68" s="32"/>
      <c r="Z68" s="32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s="31" customFormat="1" ht="86.25" customHeight="1">
      <c r="A69" s="115" t="s">
        <v>44</v>
      </c>
      <c r="B69" s="116" t="s">
        <v>24</v>
      </c>
      <c r="C69" s="116" t="s">
        <v>48</v>
      </c>
      <c r="D69" s="117">
        <v>10735</v>
      </c>
      <c r="E69" s="117">
        <v>8616</v>
      </c>
      <c r="F69" s="118">
        <f>SUM(G69:K69)</f>
        <v>8616</v>
      </c>
      <c r="G69" s="119"/>
      <c r="H69" s="119"/>
      <c r="I69" s="119"/>
      <c r="J69" s="119"/>
      <c r="K69" s="119">
        <v>8616</v>
      </c>
      <c r="L69" s="119"/>
      <c r="M69" s="119"/>
      <c r="N69" s="119"/>
      <c r="O69" s="119"/>
      <c r="P69" s="119"/>
      <c r="Q69" s="119"/>
      <c r="R69" s="118"/>
      <c r="S69" s="119"/>
      <c r="T69" s="119"/>
      <c r="U69" s="119"/>
      <c r="V69" s="119"/>
      <c r="W69" s="119"/>
      <c r="X69" s="32"/>
      <c r="Y69" s="32"/>
      <c r="Z69" s="32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s="31" customFormat="1" ht="59.25" customHeight="1">
      <c r="A70" s="120" t="s">
        <v>50</v>
      </c>
      <c r="B70" s="116" t="s">
        <v>46</v>
      </c>
      <c r="C70" s="121" t="s">
        <v>51</v>
      </c>
      <c r="D70" s="117">
        <v>11000</v>
      </c>
      <c r="E70" s="117">
        <v>11000</v>
      </c>
      <c r="F70" s="118">
        <f>SUM(G70:K70)</f>
        <v>1000</v>
      </c>
      <c r="G70" s="119"/>
      <c r="H70" s="119"/>
      <c r="I70" s="119"/>
      <c r="J70" s="119"/>
      <c r="K70" s="119">
        <v>1000</v>
      </c>
      <c r="L70" s="118">
        <f>SUM(M70:Q70)</f>
        <v>5000</v>
      </c>
      <c r="M70" s="119"/>
      <c r="N70" s="119"/>
      <c r="O70" s="119"/>
      <c r="P70" s="119"/>
      <c r="Q70" s="119">
        <v>5000</v>
      </c>
      <c r="R70" s="118">
        <f>SUM(S70:W70)</f>
        <v>5000</v>
      </c>
      <c r="S70" s="119"/>
      <c r="T70" s="119"/>
      <c r="U70" s="119"/>
      <c r="V70" s="119"/>
      <c r="W70" s="119">
        <v>5000</v>
      </c>
      <c r="X70" s="32"/>
      <c r="Y70" s="32"/>
      <c r="Z70" s="32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39" s="31" customFormat="1" ht="85.5" customHeight="1">
      <c r="A71" s="120" t="s">
        <v>53</v>
      </c>
      <c r="B71" s="116" t="s">
        <v>54</v>
      </c>
      <c r="C71" s="121"/>
      <c r="D71" s="117">
        <v>12750</v>
      </c>
      <c r="E71" s="117">
        <v>5970</v>
      </c>
      <c r="F71" s="118">
        <f>SUM(G71:K71)</f>
        <v>3100</v>
      </c>
      <c r="G71" s="119"/>
      <c r="H71" s="119"/>
      <c r="I71" s="119"/>
      <c r="J71" s="119"/>
      <c r="K71" s="119">
        <v>3100</v>
      </c>
      <c r="L71" s="118">
        <f>SUM(M71:Q71)</f>
        <v>2870</v>
      </c>
      <c r="M71" s="119"/>
      <c r="N71" s="119"/>
      <c r="O71" s="119"/>
      <c r="P71" s="119"/>
      <c r="Q71" s="119">
        <v>2870</v>
      </c>
      <c r="R71" s="118"/>
      <c r="S71" s="119"/>
      <c r="T71" s="119"/>
      <c r="U71" s="119"/>
      <c r="V71" s="119"/>
      <c r="W71" s="119"/>
      <c r="X71" s="32"/>
      <c r="Y71" s="32"/>
      <c r="Z71" s="32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 ht="13.5">
      <c r="A72" s="93" t="s">
        <v>118</v>
      </c>
      <c r="B72" s="92"/>
      <c r="C72" s="77"/>
      <c r="D72" s="93"/>
      <c r="E72" s="93"/>
      <c r="F72" s="79">
        <f>SUM(F68:F71)</f>
        <v>42716</v>
      </c>
      <c r="G72" s="79">
        <v>0</v>
      </c>
      <c r="H72" s="79">
        <f aca="true" t="shared" si="14" ref="H72:W72">SUM(H68:H71)</f>
        <v>0</v>
      </c>
      <c r="I72" s="79">
        <f t="shared" si="14"/>
        <v>0</v>
      </c>
      <c r="J72" s="79">
        <f t="shared" si="14"/>
        <v>30000</v>
      </c>
      <c r="K72" s="79">
        <f t="shared" si="14"/>
        <v>12716</v>
      </c>
      <c r="L72" s="79">
        <f t="shared" si="14"/>
        <v>49870</v>
      </c>
      <c r="M72" s="79">
        <f t="shared" si="14"/>
        <v>0</v>
      </c>
      <c r="N72" s="79">
        <f t="shared" si="14"/>
        <v>0</v>
      </c>
      <c r="O72" s="79">
        <f t="shared" si="14"/>
        <v>0</v>
      </c>
      <c r="P72" s="79">
        <f t="shared" si="14"/>
        <v>0</v>
      </c>
      <c r="Q72" s="79">
        <f t="shared" si="14"/>
        <v>49870</v>
      </c>
      <c r="R72" s="79">
        <f t="shared" si="14"/>
        <v>48400</v>
      </c>
      <c r="S72" s="79">
        <f t="shared" si="14"/>
        <v>0</v>
      </c>
      <c r="T72" s="79">
        <f t="shared" si="14"/>
        <v>0</v>
      </c>
      <c r="U72" s="79">
        <f t="shared" si="14"/>
        <v>0</v>
      </c>
      <c r="V72" s="79">
        <f t="shared" si="14"/>
        <v>0</v>
      </c>
      <c r="W72" s="79">
        <f t="shared" si="14"/>
        <v>48400</v>
      </c>
      <c r="X72" s="1"/>
      <c r="Y72" s="1"/>
      <c r="Z72" s="1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27" s="146" customFormat="1" ht="13.5">
      <c r="A73" s="139" t="s">
        <v>105</v>
      </c>
      <c r="B73" s="140"/>
      <c r="C73" s="141"/>
      <c r="D73" s="139"/>
      <c r="E73" s="139"/>
      <c r="F73" s="142">
        <f>SUM(G72:K72)</f>
        <v>42716</v>
      </c>
      <c r="G73" s="143"/>
      <c r="H73" s="143"/>
      <c r="I73" s="143"/>
      <c r="J73" s="143"/>
      <c r="K73" s="143"/>
      <c r="L73" s="139">
        <f>SUM(M72:Q72)</f>
        <v>49870</v>
      </c>
      <c r="M73" s="143"/>
      <c r="N73" s="143"/>
      <c r="O73" s="143"/>
      <c r="P73" s="143"/>
      <c r="Q73" s="143"/>
      <c r="R73" s="139">
        <f>SUM(S72:W72)</f>
        <v>48400</v>
      </c>
      <c r="S73" s="143"/>
      <c r="T73" s="143"/>
      <c r="U73" s="143"/>
      <c r="V73" s="143"/>
      <c r="W73" s="143"/>
      <c r="X73" s="144"/>
      <c r="Y73" s="144"/>
      <c r="Z73" s="144"/>
      <c r="AA73" s="145"/>
    </row>
    <row r="74" spans="1:27" ht="13.5">
      <c r="A74" s="458" t="s">
        <v>99</v>
      </c>
      <c r="B74" s="459"/>
      <c r="C74" s="459"/>
      <c r="D74" s="459"/>
      <c r="E74" s="459"/>
      <c r="F74" s="459"/>
      <c r="G74" s="459"/>
      <c r="H74" s="459"/>
      <c r="I74" s="459"/>
      <c r="J74" s="459"/>
      <c r="K74" s="459"/>
      <c r="L74" s="459"/>
      <c r="M74" s="459"/>
      <c r="N74" s="459"/>
      <c r="O74" s="459"/>
      <c r="P74" s="459"/>
      <c r="Q74" s="459"/>
      <c r="R74" s="459"/>
      <c r="S74" s="459"/>
      <c r="T74" s="459"/>
      <c r="U74" s="459"/>
      <c r="V74" s="459"/>
      <c r="W74" s="460"/>
      <c r="X74" s="1"/>
      <c r="Y74" s="1"/>
      <c r="Z74" s="1"/>
      <c r="AA74" s="12"/>
    </row>
    <row r="75" spans="1:27" s="37" customFormat="1" ht="111.75">
      <c r="A75" s="70" t="s">
        <v>140</v>
      </c>
      <c r="B75" s="71">
        <v>2009</v>
      </c>
      <c r="C75" s="71"/>
      <c r="D75" s="203">
        <v>3000</v>
      </c>
      <c r="E75" s="203">
        <v>3000</v>
      </c>
      <c r="F75" s="204">
        <f>SUM(G75:K75)</f>
        <v>3000</v>
      </c>
      <c r="G75" s="203"/>
      <c r="H75" s="203"/>
      <c r="I75" s="203"/>
      <c r="J75" s="203">
        <v>3000</v>
      </c>
      <c r="K75" s="203"/>
      <c r="L75" s="204">
        <f>SUM(M75:Q75)</f>
        <v>0</v>
      </c>
      <c r="M75" s="203"/>
      <c r="N75" s="203"/>
      <c r="O75" s="203"/>
      <c r="P75" s="203"/>
      <c r="Q75" s="203"/>
      <c r="R75" s="204">
        <f>SUM(S75:W75)</f>
        <v>0</v>
      </c>
      <c r="S75" s="203"/>
      <c r="T75" s="203"/>
      <c r="U75" s="203"/>
      <c r="V75" s="203"/>
      <c r="W75" s="203"/>
      <c r="X75" s="36"/>
      <c r="Y75" s="36"/>
      <c r="Z75" s="36"/>
      <c r="AA75" s="62"/>
    </row>
    <row r="76" spans="1:27" s="37" customFormat="1" ht="69.75">
      <c r="A76" s="70" t="s">
        <v>84</v>
      </c>
      <c r="B76" s="71">
        <v>2009</v>
      </c>
      <c r="C76" s="71"/>
      <c r="D76" s="203">
        <v>8000</v>
      </c>
      <c r="E76" s="203">
        <v>8000</v>
      </c>
      <c r="F76" s="204">
        <f>SUM(G76:K76)</f>
        <v>8000</v>
      </c>
      <c r="G76" s="203"/>
      <c r="H76" s="203"/>
      <c r="I76" s="203"/>
      <c r="J76" s="203">
        <v>8000</v>
      </c>
      <c r="K76" s="203"/>
      <c r="L76" s="204">
        <f>SUM(M76:Q76)</f>
        <v>0</v>
      </c>
      <c r="M76" s="203"/>
      <c r="N76" s="203"/>
      <c r="O76" s="203"/>
      <c r="P76" s="203"/>
      <c r="Q76" s="203"/>
      <c r="R76" s="204">
        <f>SUM(S76:W76)</f>
        <v>0</v>
      </c>
      <c r="S76" s="203"/>
      <c r="T76" s="203"/>
      <c r="U76" s="203"/>
      <c r="V76" s="203"/>
      <c r="W76" s="203"/>
      <c r="X76" s="36"/>
      <c r="Y76" s="36"/>
      <c r="Z76" s="36"/>
      <c r="AA76" s="62"/>
    </row>
    <row r="77" spans="1:27" ht="13.5">
      <c r="A77" s="93" t="s">
        <v>117</v>
      </c>
      <c r="B77" s="73"/>
      <c r="C77" s="73"/>
      <c r="D77" s="192">
        <f>SUM(D75:D76)</f>
        <v>11000</v>
      </c>
      <c r="E77" s="192">
        <f aca="true" t="shared" si="15" ref="E77:W77">SUM(E75:E76)</f>
        <v>11000</v>
      </c>
      <c r="F77" s="192">
        <f t="shared" si="15"/>
        <v>11000</v>
      </c>
      <c r="G77" s="192">
        <f t="shared" si="15"/>
        <v>0</v>
      </c>
      <c r="H77" s="192">
        <f t="shared" si="15"/>
        <v>0</v>
      </c>
      <c r="I77" s="192">
        <f t="shared" si="15"/>
        <v>0</v>
      </c>
      <c r="J77" s="192">
        <f t="shared" si="15"/>
        <v>11000</v>
      </c>
      <c r="K77" s="192">
        <f t="shared" si="15"/>
        <v>0</v>
      </c>
      <c r="L77" s="192">
        <f t="shared" si="15"/>
        <v>0</v>
      </c>
      <c r="M77" s="192">
        <f t="shared" si="15"/>
        <v>0</v>
      </c>
      <c r="N77" s="192">
        <f t="shared" si="15"/>
        <v>0</v>
      </c>
      <c r="O77" s="192">
        <f t="shared" si="15"/>
        <v>0</v>
      </c>
      <c r="P77" s="192">
        <f t="shared" si="15"/>
        <v>0</v>
      </c>
      <c r="Q77" s="192">
        <f t="shared" si="15"/>
        <v>0</v>
      </c>
      <c r="R77" s="192">
        <f t="shared" si="15"/>
        <v>0</v>
      </c>
      <c r="S77" s="192">
        <f t="shared" si="15"/>
        <v>0</v>
      </c>
      <c r="T77" s="192">
        <f t="shared" si="15"/>
        <v>0</v>
      </c>
      <c r="U77" s="192">
        <f t="shared" si="15"/>
        <v>0</v>
      </c>
      <c r="V77" s="192">
        <f t="shared" si="15"/>
        <v>0</v>
      </c>
      <c r="W77" s="192">
        <f t="shared" si="15"/>
        <v>0</v>
      </c>
      <c r="X77" s="1"/>
      <c r="Y77" s="1"/>
      <c r="Z77" s="1"/>
      <c r="AA77" s="12"/>
    </row>
    <row r="78" spans="1:27" s="146" customFormat="1" ht="13.5">
      <c r="A78" s="139" t="s">
        <v>105</v>
      </c>
      <c r="B78" s="140"/>
      <c r="C78" s="141"/>
      <c r="D78" s="200"/>
      <c r="E78" s="200"/>
      <c r="F78" s="201">
        <f>SUM(G77:K77)</f>
        <v>11000</v>
      </c>
      <c r="G78" s="202"/>
      <c r="H78" s="202"/>
      <c r="I78" s="202"/>
      <c r="J78" s="202"/>
      <c r="K78" s="202"/>
      <c r="L78" s="200">
        <f>SUM(M77:Q77)</f>
        <v>0</v>
      </c>
      <c r="M78" s="202"/>
      <c r="N78" s="202"/>
      <c r="O78" s="202"/>
      <c r="P78" s="202"/>
      <c r="Q78" s="202"/>
      <c r="R78" s="200">
        <f>SUM(S77:W77)</f>
        <v>0</v>
      </c>
      <c r="S78" s="202"/>
      <c r="T78" s="202"/>
      <c r="U78" s="202"/>
      <c r="V78" s="202"/>
      <c r="W78" s="202"/>
      <c r="X78" s="144"/>
      <c r="Y78" s="144"/>
      <c r="Z78" s="144"/>
      <c r="AA78" s="145"/>
    </row>
    <row r="79" spans="1:39" ht="13.5">
      <c r="A79" s="458" t="s">
        <v>100</v>
      </c>
      <c r="B79" s="459"/>
      <c r="C79" s="459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60"/>
      <c r="X79" s="1"/>
      <c r="Y79" s="1"/>
      <c r="Z79" s="1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:39" ht="59.25" customHeight="1">
      <c r="A80" s="190" t="s">
        <v>31</v>
      </c>
      <c r="B80" s="25" t="s">
        <v>26</v>
      </c>
      <c r="C80" s="25"/>
      <c r="D80" s="103">
        <v>3000</v>
      </c>
      <c r="E80" s="103">
        <v>3000</v>
      </c>
      <c r="F80" s="91">
        <v>1630</v>
      </c>
      <c r="G80" s="26"/>
      <c r="H80" s="26"/>
      <c r="I80" s="26"/>
      <c r="J80" s="103">
        <v>1630</v>
      </c>
      <c r="K80" s="26"/>
      <c r="L80" s="114">
        <v>1740</v>
      </c>
      <c r="M80" s="26"/>
      <c r="N80" s="26"/>
      <c r="O80" s="26"/>
      <c r="P80" s="103">
        <v>1740</v>
      </c>
      <c r="Q80" s="26"/>
      <c r="R80" s="83">
        <v>0</v>
      </c>
      <c r="S80" s="103"/>
      <c r="T80" s="103"/>
      <c r="U80" s="103"/>
      <c r="V80" s="25"/>
      <c r="W80" s="25"/>
      <c r="X80" s="1"/>
      <c r="Y80" s="1"/>
      <c r="Z80" s="1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:39" ht="48.75" customHeight="1">
      <c r="A81" s="191" t="s">
        <v>30</v>
      </c>
      <c r="B81" s="25" t="s">
        <v>21</v>
      </c>
      <c r="C81" s="25"/>
      <c r="D81" s="103">
        <v>6000</v>
      </c>
      <c r="E81" s="103">
        <v>6000</v>
      </c>
      <c r="F81" s="114">
        <v>3480</v>
      </c>
      <c r="G81" s="26"/>
      <c r="H81" s="26"/>
      <c r="I81" s="103">
        <v>1740</v>
      </c>
      <c r="J81" s="103">
        <v>1740</v>
      </c>
      <c r="K81" s="26"/>
      <c r="L81" s="83">
        <v>3720</v>
      </c>
      <c r="M81" s="103"/>
      <c r="N81" s="103"/>
      <c r="O81" s="103">
        <v>1860</v>
      </c>
      <c r="P81" s="103">
        <v>1860</v>
      </c>
      <c r="Q81" s="25"/>
      <c r="R81" s="83"/>
      <c r="S81" s="103"/>
      <c r="T81" s="103"/>
      <c r="U81" s="103"/>
      <c r="V81" s="103"/>
      <c r="W81" s="25"/>
      <c r="X81" s="1"/>
      <c r="Y81" s="1"/>
      <c r="Z81" s="1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:39" ht="48" customHeight="1">
      <c r="A82" s="86" t="s">
        <v>27</v>
      </c>
      <c r="B82" s="25">
        <v>2009</v>
      </c>
      <c r="C82" s="122"/>
      <c r="D82" s="114">
        <v>2500</v>
      </c>
      <c r="E82" s="114">
        <v>2500</v>
      </c>
      <c r="F82" s="83">
        <f>SUM(G82:K82)</f>
        <v>2900</v>
      </c>
      <c r="G82" s="114"/>
      <c r="H82" s="114"/>
      <c r="I82" s="114">
        <v>1390</v>
      </c>
      <c r="J82" s="114">
        <v>1510</v>
      </c>
      <c r="K82" s="114"/>
      <c r="L82" s="83">
        <f>SUM(M82:Q82)</f>
        <v>0</v>
      </c>
      <c r="M82" s="114"/>
      <c r="N82" s="114"/>
      <c r="O82" s="114">
        <v>0</v>
      </c>
      <c r="P82" s="114">
        <v>0</v>
      </c>
      <c r="Q82" s="114"/>
      <c r="R82" s="83">
        <v>0</v>
      </c>
      <c r="S82" s="114"/>
      <c r="T82" s="114"/>
      <c r="U82" s="114"/>
      <c r="V82" s="107"/>
      <c r="W82" s="91"/>
      <c r="X82" s="1"/>
      <c r="Y82" s="1"/>
      <c r="Z82" s="1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:39" s="37" customFormat="1" ht="48" customHeight="1">
      <c r="A83" s="54" t="s">
        <v>130</v>
      </c>
      <c r="B83" s="41">
        <v>2009</v>
      </c>
      <c r="C83" s="172"/>
      <c r="D83" s="173">
        <v>1500</v>
      </c>
      <c r="E83" s="173">
        <v>1500</v>
      </c>
      <c r="F83" s="43">
        <f>SUM(G83:K83)</f>
        <v>1500</v>
      </c>
      <c r="G83" s="76"/>
      <c r="H83" s="76"/>
      <c r="I83" s="76"/>
      <c r="J83" s="76">
        <v>1500</v>
      </c>
      <c r="K83" s="76"/>
      <c r="L83" s="43">
        <f>SUM(M83:Q83)</f>
        <v>0</v>
      </c>
      <c r="M83" s="76"/>
      <c r="N83" s="76"/>
      <c r="O83" s="76"/>
      <c r="P83" s="76"/>
      <c r="Q83" s="76"/>
      <c r="R83" s="43">
        <f>SUM(S83:W83)</f>
        <v>0</v>
      </c>
      <c r="S83" s="76"/>
      <c r="T83" s="76"/>
      <c r="U83" s="76"/>
      <c r="V83" s="45"/>
      <c r="W83" s="43"/>
      <c r="X83" s="36"/>
      <c r="Y83" s="36"/>
      <c r="Z83" s="36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</row>
    <row r="84" spans="1:39" s="37" customFormat="1" ht="48" customHeight="1">
      <c r="A84" s="54" t="s">
        <v>154</v>
      </c>
      <c r="B84" s="41" t="s">
        <v>46</v>
      </c>
      <c r="C84" s="172"/>
      <c r="D84" s="173">
        <v>18000</v>
      </c>
      <c r="E84" s="173">
        <v>18000</v>
      </c>
      <c r="F84" s="43">
        <f>SUM(G84:K84)</f>
        <v>6000</v>
      </c>
      <c r="G84" s="76"/>
      <c r="H84" s="76"/>
      <c r="I84" s="76"/>
      <c r="J84" s="76">
        <v>6000</v>
      </c>
      <c r="K84" s="76"/>
      <c r="L84" s="43">
        <f>SUM(M84:Q84)</f>
        <v>6000</v>
      </c>
      <c r="M84" s="76"/>
      <c r="N84" s="76"/>
      <c r="O84" s="76"/>
      <c r="P84" s="76">
        <v>6000</v>
      </c>
      <c r="Q84" s="76"/>
      <c r="R84" s="43">
        <f>SUM(S84:W84)</f>
        <v>6000</v>
      </c>
      <c r="S84" s="76"/>
      <c r="T84" s="76"/>
      <c r="U84" s="76"/>
      <c r="V84" s="45">
        <v>6000</v>
      </c>
      <c r="W84" s="43"/>
      <c r="X84" s="36"/>
      <c r="Y84" s="36"/>
      <c r="Z84" s="36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</row>
    <row r="85" spans="1:39" ht="13.5">
      <c r="A85" s="93" t="s">
        <v>119</v>
      </c>
      <c r="B85" s="92"/>
      <c r="C85" s="77"/>
      <c r="D85" s="93"/>
      <c r="E85" s="93"/>
      <c r="F85" s="79">
        <f>SUM(F83:F84)</f>
        <v>7500</v>
      </c>
      <c r="G85" s="79">
        <f aca="true" t="shared" si="16" ref="G85:W85">SUM(G83:G84)</f>
        <v>0</v>
      </c>
      <c r="H85" s="79">
        <f t="shared" si="16"/>
        <v>0</v>
      </c>
      <c r="I85" s="79">
        <f t="shared" si="16"/>
        <v>0</v>
      </c>
      <c r="J85" s="79">
        <f t="shared" si="16"/>
        <v>7500</v>
      </c>
      <c r="K85" s="79">
        <f t="shared" si="16"/>
        <v>0</v>
      </c>
      <c r="L85" s="79">
        <f t="shared" si="16"/>
        <v>6000</v>
      </c>
      <c r="M85" s="79">
        <f t="shared" si="16"/>
        <v>0</v>
      </c>
      <c r="N85" s="79">
        <f t="shared" si="16"/>
        <v>0</v>
      </c>
      <c r="O85" s="79">
        <f t="shared" si="16"/>
        <v>0</v>
      </c>
      <c r="P85" s="79">
        <f t="shared" si="16"/>
        <v>6000</v>
      </c>
      <c r="Q85" s="79">
        <f t="shared" si="16"/>
        <v>0</v>
      </c>
      <c r="R85" s="79">
        <f t="shared" si="16"/>
        <v>6000</v>
      </c>
      <c r="S85" s="79">
        <f t="shared" si="16"/>
        <v>0</v>
      </c>
      <c r="T85" s="79">
        <f t="shared" si="16"/>
        <v>0</v>
      </c>
      <c r="U85" s="79">
        <f t="shared" si="16"/>
        <v>0</v>
      </c>
      <c r="V85" s="79">
        <f t="shared" si="16"/>
        <v>6000</v>
      </c>
      <c r="W85" s="79">
        <f t="shared" si="16"/>
        <v>0</v>
      </c>
      <c r="X85" s="1"/>
      <c r="Y85" s="1"/>
      <c r="Z85" s="1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:27" s="146" customFormat="1" ht="13.5">
      <c r="A86" s="139" t="s">
        <v>105</v>
      </c>
      <c r="B86" s="140"/>
      <c r="C86" s="141"/>
      <c r="D86" s="139"/>
      <c r="E86" s="139"/>
      <c r="F86" s="142">
        <f>SUM(G85:K85)</f>
        <v>7500</v>
      </c>
      <c r="G86" s="143"/>
      <c r="H86" s="143"/>
      <c r="I86" s="143"/>
      <c r="J86" s="143"/>
      <c r="K86" s="143"/>
      <c r="L86" s="142">
        <f>SUM(M85:Q85)</f>
        <v>6000</v>
      </c>
      <c r="M86" s="143"/>
      <c r="N86" s="143"/>
      <c r="O86" s="143"/>
      <c r="P86" s="143"/>
      <c r="Q86" s="143"/>
      <c r="R86" s="142">
        <f>SUM(S85:W85)</f>
        <v>6000</v>
      </c>
      <c r="S86" s="143"/>
      <c r="T86" s="143"/>
      <c r="U86" s="143"/>
      <c r="V86" s="143"/>
      <c r="W86" s="143"/>
      <c r="X86" s="144"/>
      <c r="Y86" s="144"/>
      <c r="Z86" s="144"/>
      <c r="AA86" s="145"/>
    </row>
    <row r="87" spans="1:39" ht="13.5">
      <c r="A87" s="458" t="s">
        <v>101</v>
      </c>
      <c r="B87" s="459"/>
      <c r="C87" s="459"/>
      <c r="D87" s="459"/>
      <c r="E87" s="459"/>
      <c r="F87" s="459"/>
      <c r="G87" s="459"/>
      <c r="H87" s="459"/>
      <c r="I87" s="459"/>
      <c r="J87" s="459"/>
      <c r="K87" s="459"/>
      <c r="L87" s="459"/>
      <c r="M87" s="459"/>
      <c r="N87" s="459"/>
      <c r="O87" s="459"/>
      <c r="P87" s="459"/>
      <c r="Q87" s="459"/>
      <c r="R87" s="459"/>
      <c r="S87" s="459"/>
      <c r="T87" s="459"/>
      <c r="U87" s="459"/>
      <c r="V87" s="459"/>
      <c r="W87" s="460"/>
      <c r="X87" s="1"/>
      <c r="Y87" s="1"/>
      <c r="Z87" s="1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:39" s="31" customFormat="1" ht="69.75" customHeight="1">
      <c r="A88" s="123" t="s">
        <v>57</v>
      </c>
      <c r="B88" s="124">
        <v>2009</v>
      </c>
      <c r="C88" s="124" t="s">
        <v>59</v>
      </c>
      <c r="D88" s="117">
        <v>3600</v>
      </c>
      <c r="E88" s="117">
        <v>3600</v>
      </c>
      <c r="F88" s="118">
        <f>SUM(G88:K88)</f>
        <v>3600</v>
      </c>
      <c r="G88" s="119"/>
      <c r="H88" s="119"/>
      <c r="I88" s="119"/>
      <c r="J88" s="119">
        <v>3600</v>
      </c>
      <c r="K88" s="119"/>
      <c r="L88" s="119"/>
      <c r="M88" s="119"/>
      <c r="N88" s="119"/>
      <c r="O88" s="119"/>
      <c r="P88" s="119"/>
      <c r="Q88" s="119"/>
      <c r="R88" s="118"/>
      <c r="S88" s="119"/>
      <c r="T88" s="119"/>
      <c r="U88" s="119"/>
      <c r="V88" s="125"/>
      <c r="W88" s="118"/>
      <c r="X88" s="29"/>
      <c r="Y88" s="29"/>
      <c r="Z88" s="29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</row>
    <row r="89" spans="1:39" s="31" customFormat="1" ht="48" customHeight="1">
      <c r="A89" s="123" t="s">
        <v>58</v>
      </c>
      <c r="B89" s="126" t="s">
        <v>21</v>
      </c>
      <c r="C89" s="124" t="s">
        <v>59</v>
      </c>
      <c r="D89" s="117">
        <v>171500</v>
      </c>
      <c r="E89" s="117">
        <v>170500</v>
      </c>
      <c r="F89" s="118">
        <f>SUM(G89:K89)</f>
        <v>57400</v>
      </c>
      <c r="G89" s="119"/>
      <c r="H89" s="119">
        <v>24000</v>
      </c>
      <c r="I89" s="119"/>
      <c r="J89" s="119">
        <v>15000</v>
      </c>
      <c r="K89" s="119">
        <v>18400</v>
      </c>
      <c r="L89" s="118">
        <f>SUM(M89:Q89)</f>
        <v>113100</v>
      </c>
      <c r="M89" s="119">
        <v>48000</v>
      </c>
      <c r="N89" s="119"/>
      <c r="O89" s="119"/>
      <c r="P89" s="119">
        <v>2500</v>
      </c>
      <c r="Q89" s="119">
        <v>62600</v>
      </c>
      <c r="R89" s="118"/>
      <c r="S89" s="119"/>
      <c r="T89" s="119"/>
      <c r="U89" s="119"/>
      <c r="V89" s="125"/>
      <c r="W89" s="118"/>
      <c r="X89" s="29"/>
      <c r="Y89" s="29"/>
      <c r="Z89" s="29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</row>
    <row r="90" spans="1:27" s="47" customFormat="1" ht="76.5" customHeight="1">
      <c r="A90" s="63" t="s">
        <v>82</v>
      </c>
      <c r="B90" s="50">
        <v>2009</v>
      </c>
      <c r="C90" s="50"/>
      <c r="D90" s="64">
        <v>5000</v>
      </c>
      <c r="E90" s="64">
        <v>5000</v>
      </c>
      <c r="F90" s="43">
        <f>SUM(G90:K90)</f>
        <v>5000</v>
      </c>
      <c r="G90" s="64"/>
      <c r="H90" s="64"/>
      <c r="I90" s="65"/>
      <c r="J90" s="64">
        <v>5000</v>
      </c>
      <c r="K90" s="64"/>
      <c r="L90" s="43">
        <f>SUM(M90:Q90)</f>
        <v>0</v>
      </c>
      <c r="M90" s="64"/>
      <c r="N90" s="64"/>
      <c r="O90" s="65"/>
      <c r="P90" s="64"/>
      <c r="Q90" s="64"/>
      <c r="R90" s="43">
        <f>SUM(S90:W90)</f>
        <v>0</v>
      </c>
      <c r="S90" s="64"/>
      <c r="T90" s="64"/>
      <c r="U90" s="65"/>
      <c r="V90" s="66"/>
      <c r="W90" s="42"/>
      <c r="X90" s="46"/>
      <c r="Y90" s="46"/>
      <c r="Z90" s="46"/>
      <c r="AA90" s="67"/>
    </row>
    <row r="91" spans="1:27" ht="13.5">
      <c r="A91" s="93" t="s">
        <v>120</v>
      </c>
      <c r="B91" s="92"/>
      <c r="C91" s="77"/>
      <c r="D91" s="93"/>
      <c r="E91" s="93"/>
      <c r="F91" s="93">
        <f>SUM(F88:F90)</f>
        <v>66000</v>
      </c>
      <c r="G91" s="93">
        <f aca="true" t="shared" si="17" ref="G91:W91">SUM(G88:G90)</f>
        <v>0</v>
      </c>
      <c r="H91" s="93">
        <f t="shared" si="17"/>
        <v>24000</v>
      </c>
      <c r="I91" s="93">
        <f t="shared" si="17"/>
        <v>0</v>
      </c>
      <c r="J91" s="93">
        <f t="shared" si="17"/>
        <v>23600</v>
      </c>
      <c r="K91" s="93">
        <f t="shared" si="17"/>
        <v>18400</v>
      </c>
      <c r="L91" s="93">
        <f t="shared" si="17"/>
        <v>113100</v>
      </c>
      <c r="M91" s="93">
        <f t="shared" si="17"/>
        <v>48000</v>
      </c>
      <c r="N91" s="93">
        <f t="shared" si="17"/>
        <v>0</v>
      </c>
      <c r="O91" s="93">
        <f t="shared" si="17"/>
        <v>0</v>
      </c>
      <c r="P91" s="93">
        <f t="shared" si="17"/>
        <v>2500</v>
      </c>
      <c r="Q91" s="93">
        <f t="shared" si="17"/>
        <v>62600</v>
      </c>
      <c r="R91" s="93">
        <f t="shared" si="17"/>
        <v>0</v>
      </c>
      <c r="S91" s="93">
        <f t="shared" si="17"/>
        <v>0</v>
      </c>
      <c r="T91" s="93">
        <f t="shared" si="17"/>
        <v>0</v>
      </c>
      <c r="U91" s="93">
        <f t="shared" si="17"/>
        <v>0</v>
      </c>
      <c r="V91" s="93">
        <f t="shared" si="17"/>
        <v>0</v>
      </c>
      <c r="W91" s="93">
        <f t="shared" si="17"/>
        <v>0</v>
      </c>
      <c r="X91" s="1"/>
      <c r="Y91" s="1"/>
      <c r="Z91" s="1"/>
      <c r="AA91" s="12"/>
    </row>
    <row r="92" spans="1:27" s="146" customFormat="1" ht="13.5">
      <c r="A92" s="139" t="s">
        <v>105</v>
      </c>
      <c r="B92" s="140"/>
      <c r="C92" s="141"/>
      <c r="D92" s="139"/>
      <c r="E92" s="139"/>
      <c r="F92" s="139">
        <f>SUM(G91:K91)</f>
        <v>66000</v>
      </c>
      <c r="G92" s="143"/>
      <c r="H92" s="143"/>
      <c r="I92" s="143"/>
      <c r="J92" s="143"/>
      <c r="K92" s="143"/>
      <c r="L92" s="139">
        <f>SUM(M91:Q91)</f>
        <v>113100</v>
      </c>
      <c r="M92" s="143"/>
      <c r="N92" s="143"/>
      <c r="O92" s="143"/>
      <c r="P92" s="143"/>
      <c r="Q92" s="143"/>
      <c r="R92" s="139">
        <f>SUM(S91:W91)</f>
        <v>0</v>
      </c>
      <c r="S92" s="143"/>
      <c r="T92" s="143"/>
      <c r="U92" s="143"/>
      <c r="V92" s="143"/>
      <c r="W92" s="143"/>
      <c r="X92" s="144"/>
      <c r="Y92" s="144"/>
      <c r="Z92" s="144"/>
      <c r="AA92" s="145"/>
    </row>
    <row r="93" spans="1:27" ht="13.5">
      <c r="A93" s="458" t="s">
        <v>102</v>
      </c>
      <c r="B93" s="459"/>
      <c r="C93" s="459"/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59"/>
      <c r="V93" s="459"/>
      <c r="W93" s="460"/>
      <c r="X93" s="1"/>
      <c r="Y93" s="1"/>
      <c r="Z93" s="1"/>
      <c r="AA93" s="12"/>
    </row>
    <row r="94" spans="1:27" ht="72" customHeight="1">
      <c r="A94" s="86" t="s">
        <v>33</v>
      </c>
      <c r="B94" s="90" t="s">
        <v>21</v>
      </c>
      <c r="C94" s="90"/>
      <c r="D94" s="193">
        <v>25000</v>
      </c>
      <c r="E94" s="91">
        <v>5000</v>
      </c>
      <c r="F94" s="83">
        <v>2330</v>
      </c>
      <c r="G94" s="91"/>
      <c r="H94" s="91"/>
      <c r="I94" s="91"/>
      <c r="J94" s="91">
        <v>2330</v>
      </c>
      <c r="K94" s="91"/>
      <c r="L94" s="193">
        <v>25000</v>
      </c>
      <c r="M94" s="91"/>
      <c r="N94" s="91"/>
      <c r="O94" s="91"/>
      <c r="P94" s="107">
        <v>3720</v>
      </c>
      <c r="Q94" s="91"/>
      <c r="R94" s="193">
        <v>25000</v>
      </c>
      <c r="S94" s="91"/>
      <c r="T94" s="91"/>
      <c r="U94" s="91"/>
      <c r="V94" s="107"/>
      <c r="W94" s="91"/>
      <c r="X94" s="1"/>
      <c r="Y94" s="1"/>
      <c r="Z94" s="1"/>
      <c r="AA94" s="12"/>
    </row>
    <row r="95" spans="1:27" s="37" customFormat="1" ht="58.5" customHeight="1">
      <c r="A95" s="54" t="s">
        <v>81</v>
      </c>
      <c r="B95" s="50">
        <v>2009</v>
      </c>
      <c r="C95" s="50"/>
      <c r="D95" s="72">
        <v>25000</v>
      </c>
      <c r="E95" s="72">
        <v>25000</v>
      </c>
      <c r="F95" s="43">
        <f aca="true" t="shared" si="18" ref="F95:F108">SUM(G95:K95)</f>
        <v>25000</v>
      </c>
      <c r="G95" s="57"/>
      <c r="H95" s="57"/>
      <c r="I95" s="57"/>
      <c r="J95" s="57">
        <v>5000</v>
      </c>
      <c r="K95" s="57">
        <v>20000</v>
      </c>
      <c r="L95" s="43">
        <f aca="true" t="shared" si="19" ref="L95:L107">SUM(M95:Q95)</f>
        <v>0</v>
      </c>
      <c r="M95" s="72"/>
      <c r="N95" s="72"/>
      <c r="O95" s="72"/>
      <c r="P95" s="72"/>
      <c r="Q95" s="72"/>
      <c r="R95" s="43">
        <f aca="true" t="shared" si="20" ref="R95:R107">SUM(S95:W95)</f>
        <v>0</v>
      </c>
      <c r="S95" s="72"/>
      <c r="T95" s="72"/>
      <c r="U95" s="72"/>
      <c r="V95" s="128"/>
      <c r="W95" s="42"/>
      <c r="X95" s="36"/>
      <c r="Y95" s="36"/>
      <c r="Z95" s="36"/>
      <c r="AA95" s="62"/>
    </row>
    <row r="96" spans="1:27" s="37" customFormat="1" ht="45" customHeight="1">
      <c r="A96" s="176" t="s">
        <v>156</v>
      </c>
      <c r="B96" s="50"/>
      <c r="C96" s="50"/>
      <c r="D96" s="195" t="s">
        <v>89</v>
      </c>
      <c r="E96" s="72"/>
      <c r="F96" s="43">
        <f t="shared" si="18"/>
        <v>0</v>
      </c>
      <c r="G96" s="57"/>
      <c r="H96" s="57"/>
      <c r="I96" s="57"/>
      <c r="J96" s="195" t="s">
        <v>89</v>
      </c>
      <c r="K96" s="57"/>
      <c r="L96" s="43">
        <f t="shared" si="19"/>
        <v>0</v>
      </c>
      <c r="M96" s="72"/>
      <c r="N96" s="72"/>
      <c r="O96" s="72"/>
      <c r="P96" s="72"/>
      <c r="Q96" s="72"/>
      <c r="R96" s="43">
        <f t="shared" si="20"/>
        <v>0</v>
      </c>
      <c r="S96" s="72"/>
      <c r="T96" s="72"/>
      <c r="U96" s="72"/>
      <c r="V96" s="128"/>
      <c r="W96" s="42"/>
      <c r="X96" s="36"/>
      <c r="Y96" s="36"/>
      <c r="Z96" s="36"/>
      <c r="AA96" s="62"/>
    </row>
    <row r="97" spans="1:27" s="37" customFormat="1" ht="141.75" customHeight="1">
      <c r="A97" s="54" t="s">
        <v>146</v>
      </c>
      <c r="B97" s="50" t="s">
        <v>46</v>
      </c>
      <c r="C97" s="41" t="s">
        <v>145</v>
      </c>
      <c r="D97" s="175">
        <v>135000</v>
      </c>
      <c r="E97" s="72">
        <v>135000</v>
      </c>
      <c r="F97" s="43">
        <f t="shared" si="18"/>
        <v>40000</v>
      </c>
      <c r="G97" s="57"/>
      <c r="H97" s="57"/>
      <c r="I97" s="57"/>
      <c r="J97" s="57">
        <v>40000</v>
      </c>
      <c r="K97" s="57"/>
      <c r="L97" s="43">
        <f>SUM(M97:Q97)</f>
        <v>45000</v>
      </c>
      <c r="M97" s="72"/>
      <c r="N97" s="72"/>
      <c r="O97" s="72"/>
      <c r="P97" s="72">
        <v>45000</v>
      </c>
      <c r="Q97" s="72"/>
      <c r="R97" s="43">
        <f>SUM(S97:W97)</f>
        <v>50000</v>
      </c>
      <c r="S97" s="72"/>
      <c r="T97" s="72"/>
      <c r="U97" s="72"/>
      <c r="V97" s="128">
        <v>50000</v>
      </c>
      <c r="W97" s="42"/>
      <c r="X97" s="36"/>
      <c r="Y97" s="36"/>
      <c r="Z97" s="36"/>
      <c r="AA97" s="62"/>
    </row>
    <row r="98" spans="1:27" s="37" customFormat="1" ht="49.5" customHeight="1">
      <c r="A98" s="54" t="s">
        <v>148</v>
      </c>
      <c r="B98" s="50" t="s">
        <v>46</v>
      </c>
      <c r="C98" s="50" t="s">
        <v>147</v>
      </c>
      <c r="D98" s="175">
        <v>15000</v>
      </c>
      <c r="E98" s="72">
        <v>15000</v>
      </c>
      <c r="F98" s="43">
        <f t="shared" si="18"/>
        <v>5000</v>
      </c>
      <c r="G98" s="57"/>
      <c r="H98" s="57"/>
      <c r="I98" s="57"/>
      <c r="J98" s="57">
        <v>5000</v>
      </c>
      <c r="K98" s="57"/>
      <c r="L98" s="43">
        <f>SUM(M98:Q98)</f>
        <v>5000</v>
      </c>
      <c r="M98" s="72"/>
      <c r="N98" s="72"/>
      <c r="O98" s="72"/>
      <c r="P98" s="72">
        <v>5000</v>
      </c>
      <c r="Q98" s="72"/>
      <c r="R98" s="43">
        <f>SUM(S98:W98)</f>
        <v>5000</v>
      </c>
      <c r="S98" s="72"/>
      <c r="T98" s="72"/>
      <c r="U98" s="72"/>
      <c r="V98" s="128">
        <v>5000</v>
      </c>
      <c r="W98" s="42"/>
      <c r="X98" s="36"/>
      <c r="Y98" s="36"/>
      <c r="Z98" s="36"/>
      <c r="AA98" s="62"/>
    </row>
    <row r="99" spans="1:27" s="37" customFormat="1" ht="63.75" customHeight="1">
      <c r="A99" s="54" t="s">
        <v>150</v>
      </c>
      <c r="B99" s="50" t="s">
        <v>46</v>
      </c>
      <c r="C99" s="50" t="s">
        <v>149</v>
      </c>
      <c r="D99" s="175">
        <v>3000</v>
      </c>
      <c r="E99" s="72">
        <v>3000</v>
      </c>
      <c r="F99" s="43">
        <f t="shared" si="18"/>
        <v>1000</v>
      </c>
      <c r="G99" s="57"/>
      <c r="H99" s="57"/>
      <c r="I99" s="57"/>
      <c r="J99" s="57">
        <v>1000</v>
      </c>
      <c r="K99" s="57"/>
      <c r="L99" s="43">
        <f>SUM(M99:Q99)</f>
        <v>1000</v>
      </c>
      <c r="M99" s="57"/>
      <c r="N99" s="57"/>
      <c r="O99" s="57"/>
      <c r="P99" s="57">
        <v>1000</v>
      </c>
      <c r="Q99" s="57"/>
      <c r="R99" s="43">
        <f>SUM(S99:W99)</f>
        <v>1000</v>
      </c>
      <c r="S99" s="57"/>
      <c r="T99" s="57"/>
      <c r="U99" s="57"/>
      <c r="V99" s="57">
        <v>1000</v>
      </c>
      <c r="W99" s="57"/>
      <c r="X99" s="36"/>
      <c r="Y99" s="36"/>
      <c r="Z99" s="36"/>
      <c r="AA99" s="62"/>
    </row>
    <row r="100" spans="1:27" s="31" customFormat="1" ht="113.25" customHeight="1">
      <c r="A100" s="129" t="s">
        <v>42</v>
      </c>
      <c r="B100" s="116">
        <v>2009</v>
      </c>
      <c r="C100" s="116"/>
      <c r="D100" s="130">
        <v>300</v>
      </c>
      <c r="E100" s="130">
        <v>300</v>
      </c>
      <c r="F100" s="118">
        <f t="shared" si="18"/>
        <v>300</v>
      </c>
      <c r="G100" s="125"/>
      <c r="H100" s="125"/>
      <c r="I100" s="125"/>
      <c r="J100" s="125">
        <v>300</v>
      </c>
      <c r="K100" s="131"/>
      <c r="L100" s="118">
        <f t="shared" si="19"/>
        <v>0</v>
      </c>
      <c r="M100" s="130"/>
      <c r="N100" s="130"/>
      <c r="O100" s="130"/>
      <c r="P100" s="130"/>
      <c r="Q100" s="130"/>
      <c r="R100" s="118">
        <f t="shared" si="20"/>
        <v>0</v>
      </c>
      <c r="S100" s="130"/>
      <c r="T100" s="130"/>
      <c r="U100" s="130"/>
      <c r="V100" s="132"/>
      <c r="W100" s="130"/>
      <c r="X100" s="29"/>
      <c r="Y100" s="29"/>
      <c r="Z100" s="29"/>
      <c r="AA100" s="30"/>
    </row>
    <row r="101" spans="1:27" s="31" customFormat="1" ht="33" customHeight="1">
      <c r="A101" s="129" t="s">
        <v>43</v>
      </c>
      <c r="B101" s="116">
        <v>2009</v>
      </c>
      <c r="C101" s="116"/>
      <c r="D101" s="130">
        <v>1000</v>
      </c>
      <c r="E101" s="130">
        <v>1000</v>
      </c>
      <c r="F101" s="118">
        <f t="shared" si="18"/>
        <v>1000</v>
      </c>
      <c r="G101" s="125"/>
      <c r="H101" s="125"/>
      <c r="I101" s="125"/>
      <c r="J101" s="125">
        <v>1000</v>
      </c>
      <c r="K101" s="131"/>
      <c r="L101" s="118">
        <f t="shared" si="19"/>
        <v>0</v>
      </c>
      <c r="M101" s="130"/>
      <c r="N101" s="130"/>
      <c r="O101" s="130"/>
      <c r="P101" s="130"/>
      <c r="Q101" s="130"/>
      <c r="R101" s="118">
        <f t="shared" si="20"/>
        <v>0</v>
      </c>
      <c r="S101" s="130"/>
      <c r="T101" s="130"/>
      <c r="U101" s="130"/>
      <c r="V101" s="132"/>
      <c r="W101" s="130"/>
      <c r="X101" s="29"/>
      <c r="Y101" s="29"/>
      <c r="Z101" s="29"/>
      <c r="AA101" s="30"/>
    </row>
    <row r="102" spans="1:27" s="31" customFormat="1" ht="57" customHeight="1">
      <c r="A102" s="129" t="s">
        <v>103</v>
      </c>
      <c r="B102" s="116">
        <v>2009</v>
      </c>
      <c r="C102" s="116"/>
      <c r="D102" s="130">
        <v>1500</v>
      </c>
      <c r="E102" s="130">
        <v>1500</v>
      </c>
      <c r="F102" s="118">
        <f t="shared" si="18"/>
        <v>1500</v>
      </c>
      <c r="G102" s="125"/>
      <c r="H102" s="125"/>
      <c r="I102" s="125"/>
      <c r="J102" s="125">
        <v>1500</v>
      </c>
      <c r="K102" s="131"/>
      <c r="L102" s="118">
        <f t="shared" si="19"/>
        <v>0</v>
      </c>
      <c r="M102" s="130"/>
      <c r="N102" s="130"/>
      <c r="O102" s="130"/>
      <c r="P102" s="130"/>
      <c r="Q102" s="130"/>
      <c r="R102" s="118">
        <f t="shared" si="20"/>
        <v>0</v>
      </c>
      <c r="S102" s="130"/>
      <c r="T102" s="130"/>
      <c r="U102" s="130"/>
      <c r="V102" s="132"/>
      <c r="W102" s="130"/>
      <c r="X102" s="29"/>
      <c r="Y102" s="29"/>
      <c r="Z102" s="29"/>
      <c r="AA102" s="30"/>
    </row>
    <row r="103" spans="1:27" s="74" customFormat="1" ht="42.75" customHeight="1">
      <c r="A103" s="54" t="s">
        <v>85</v>
      </c>
      <c r="B103" s="50">
        <v>2009</v>
      </c>
      <c r="C103" s="50"/>
      <c r="D103" s="42">
        <v>400</v>
      </c>
      <c r="E103" s="42">
        <v>400</v>
      </c>
      <c r="F103" s="43">
        <f t="shared" si="18"/>
        <v>400</v>
      </c>
      <c r="G103" s="45"/>
      <c r="H103" s="45"/>
      <c r="I103" s="45"/>
      <c r="J103" s="45">
        <v>400</v>
      </c>
      <c r="K103" s="133"/>
      <c r="L103" s="43">
        <f t="shared" si="19"/>
        <v>0</v>
      </c>
      <c r="M103" s="42"/>
      <c r="N103" s="42"/>
      <c r="O103" s="42"/>
      <c r="P103" s="42"/>
      <c r="Q103" s="42"/>
      <c r="R103" s="43">
        <f t="shared" si="20"/>
        <v>0</v>
      </c>
      <c r="S103" s="42"/>
      <c r="T103" s="42"/>
      <c r="U103" s="42"/>
      <c r="V103" s="68"/>
      <c r="W103" s="42"/>
      <c r="X103" s="36"/>
      <c r="Y103" s="36"/>
      <c r="Z103" s="36"/>
      <c r="AA103" s="62"/>
    </row>
    <row r="104" spans="1:27" s="74" customFormat="1" ht="42.75" customHeight="1">
      <c r="A104" s="54" t="s">
        <v>125</v>
      </c>
      <c r="B104" s="50" t="s">
        <v>46</v>
      </c>
      <c r="C104" s="50"/>
      <c r="D104" s="42">
        <v>37000</v>
      </c>
      <c r="E104" s="42">
        <v>37000</v>
      </c>
      <c r="F104" s="43">
        <f t="shared" si="18"/>
        <v>10000</v>
      </c>
      <c r="G104" s="45"/>
      <c r="H104" s="45"/>
      <c r="I104" s="45"/>
      <c r="J104" s="45">
        <v>10000</v>
      </c>
      <c r="K104" s="133"/>
      <c r="L104" s="43">
        <f t="shared" si="19"/>
        <v>12000</v>
      </c>
      <c r="M104" s="42"/>
      <c r="N104" s="42"/>
      <c r="O104" s="42"/>
      <c r="P104" s="42">
        <v>12000</v>
      </c>
      <c r="Q104" s="42"/>
      <c r="R104" s="43">
        <f t="shared" si="20"/>
        <v>15000</v>
      </c>
      <c r="S104" s="42"/>
      <c r="T104" s="42"/>
      <c r="U104" s="42"/>
      <c r="V104" s="68">
        <v>15000</v>
      </c>
      <c r="W104" s="42"/>
      <c r="X104" s="36"/>
      <c r="Y104" s="36"/>
      <c r="Z104" s="36"/>
      <c r="AA104" s="62"/>
    </row>
    <row r="105" spans="1:27" s="74" customFormat="1" ht="42.75" customHeight="1">
      <c r="A105" s="54" t="s">
        <v>133</v>
      </c>
      <c r="B105" s="50" t="s">
        <v>46</v>
      </c>
      <c r="C105" s="50"/>
      <c r="D105" s="42">
        <v>2100</v>
      </c>
      <c r="E105" s="42">
        <v>2100</v>
      </c>
      <c r="F105" s="43">
        <f t="shared" si="18"/>
        <v>700</v>
      </c>
      <c r="G105" s="45"/>
      <c r="H105" s="45"/>
      <c r="I105" s="45"/>
      <c r="J105" s="45">
        <v>700</v>
      </c>
      <c r="K105" s="133"/>
      <c r="L105" s="43">
        <f t="shared" si="19"/>
        <v>700</v>
      </c>
      <c r="M105" s="42"/>
      <c r="N105" s="42"/>
      <c r="O105" s="42"/>
      <c r="P105" s="42">
        <v>700</v>
      </c>
      <c r="Q105" s="42"/>
      <c r="R105" s="43">
        <f t="shared" si="20"/>
        <v>700</v>
      </c>
      <c r="S105" s="42"/>
      <c r="T105" s="42"/>
      <c r="U105" s="42"/>
      <c r="V105" s="68">
        <v>700</v>
      </c>
      <c r="W105" s="42"/>
      <c r="X105" s="36"/>
      <c r="Y105" s="36"/>
      <c r="Z105" s="36"/>
      <c r="AA105" s="62"/>
    </row>
    <row r="106" spans="1:27" s="74" customFormat="1" ht="42.75" customHeight="1">
      <c r="A106" s="54" t="s">
        <v>134</v>
      </c>
      <c r="B106" s="50" t="s">
        <v>46</v>
      </c>
      <c r="C106" s="50"/>
      <c r="D106" s="42">
        <v>45000</v>
      </c>
      <c r="E106" s="42">
        <v>45000</v>
      </c>
      <c r="F106" s="43">
        <f t="shared" si="18"/>
        <v>1000</v>
      </c>
      <c r="G106" s="45"/>
      <c r="H106" s="45"/>
      <c r="I106" s="45"/>
      <c r="J106" s="45">
        <v>1000</v>
      </c>
      <c r="K106" s="133"/>
      <c r="L106" s="43">
        <f t="shared" si="19"/>
        <v>1500</v>
      </c>
      <c r="M106" s="42"/>
      <c r="N106" s="42"/>
      <c r="O106" s="42"/>
      <c r="P106" s="42">
        <v>1500</v>
      </c>
      <c r="Q106" s="42"/>
      <c r="R106" s="43">
        <f t="shared" si="20"/>
        <v>2000</v>
      </c>
      <c r="S106" s="42"/>
      <c r="T106" s="42"/>
      <c r="U106" s="42"/>
      <c r="V106" s="68">
        <v>2000</v>
      </c>
      <c r="W106" s="42"/>
      <c r="X106" s="36"/>
      <c r="Y106" s="36"/>
      <c r="Z106" s="36"/>
      <c r="AA106" s="62"/>
    </row>
    <row r="107" spans="1:27" s="74" customFormat="1" ht="42.75" customHeight="1">
      <c r="A107" s="54" t="s">
        <v>135</v>
      </c>
      <c r="B107" s="50" t="s">
        <v>46</v>
      </c>
      <c r="C107" s="50"/>
      <c r="D107" s="42">
        <v>3800</v>
      </c>
      <c r="E107" s="42">
        <v>3800</v>
      </c>
      <c r="F107" s="43">
        <f t="shared" si="18"/>
        <v>1000</v>
      </c>
      <c r="G107" s="45"/>
      <c r="H107" s="45"/>
      <c r="I107" s="45"/>
      <c r="J107" s="45">
        <v>1000</v>
      </c>
      <c r="K107" s="133"/>
      <c r="L107" s="43">
        <f t="shared" si="19"/>
        <v>1300</v>
      </c>
      <c r="M107" s="42"/>
      <c r="N107" s="42"/>
      <c r="O107" s="42"/>
      <c r="P107" s="42">
        <v>1300</v>
      </c>
      <c r="Q107" s="42"/>
      <c r="R107" s="43">
        <f t="shared" si="20"/>
        <v>1500</v>
      </c>
      <c r="S107" s="42"/>
      <c r="T107" s="42"/>
      <c r="U107" s="42"/>
      <c r="V107" s="68">
        <v>1500</v>
      </c>
      <c r="W107" s="42"/>
      <c r="X107" s="36"/>
      <c r="Y107" s="36"/>
      <c r="Z107" s="36"/>
      <c r="AA107" s="62"/>
    </row>
    <row r="108" spans="1:27" s="74" customFormat="1" ht="57" customHeight="1">
      <c r="A108" s="54" t="s">
        <v>151</v>
      </c>
      <c r="B108" s="50">
        <v>2009</v>
      </c>
      <c r="C108" s="50"/>
      <c r="D108" s="42">
        <v>2000</v>
      </c>
      <c r="E108" s="42">
        <v>200</v>
      </c>
      <c r="F108" s="43">
        <f t="shared" si="18"/>
        <v>2000</v>
      </c>
      <c r="G108" s="45"/>
      <c r="H108" s="45"/>
      <c r="I108" s="45"/>
      <c r="J108" s="45">
        <v>2000</v>
      </c>
      <c r="K108" s="133"/>
      <c r="L108" s="43"/>
      <c r="M108" s="42"/>
      <c r="N108" s="42"/>
      <c r="O108" s="42"/>
      <c r="P108" s="42"/>
      <c r="Q108" s="42"/>
      <c r="R108" s="43"/>
      <c r="S108" s="42"/>
      <c r="T108" s="42"/>
      <c r="U108" s="42"/>
      <c r="V108" s="68"/>
      <c r="W108" s="42"/>
      <c r="X108" s="36"/>
      <c r="Y108" s="36"/>
      <c r="Z108" s="36"/>
      <c r="AA108" s="62"/>
    </row>
    <row r="109" spans="1:27" ht="13.5">
      <c r="A109" s="93" t="s">
        <v>121</v>
      </c>
      <c r="B109" s="90"/>
      <c r="C109" s="105"/>
      <c r="D109" s="91"/>
      <c r="E109" s="91"/>
      <c r="F109" s="93">
        <f>SUM(F95:F108)</f>
        <v>88900</v>
      </c>
      <c r="G109" s="93">
        <f aca="true" t="shared" si="21" ref="G109:W109">SUM(G95:G108)</f>
        <v>0</v>
      </c>
      <c r="H109" s="93">
        <f t="shared" si="21"/>
        <v>0</v>
      </c>
      <c r="I109" s="93">
        <f t="shared" si="21"/>
        <v>0</v>
      </c>
      <c r="J109" s="93">
        <f t="shared" si="21"/>
        <v>68900</v>
      </c>
      <c r="K109" s="93">
        <f t="shared" si="21"/>
        <v>20000</v>
      </c>
      <c r="L109" s="93">
        <f t="shared" si="21"/>
        <v>66500</v>
      </c>
      <c r="M109" s="93">
        <f t="shared" si="21"/>
        <v>0</v>
      </c>
      <c r="N109" s="93">
        <f t="shared" si="21"/>
        <v>0</v>
      </c>
      <c r="O109" s="93">
        <f t="shared" si="21"/>
        <v>0</v>
      </c>
      <c r="P109" s="93">
        <f t="shared" si="21"/>
        <v>66500</v>
      </c>
      <c r="Q109" s="93">
        <f t="shared" si="21"/>
        <v>0</v>
      </c>
      <c r="R109" s="93">
        <f t="shared" si="21"/>
        <v>75200</v>
      </c>
      <c r="S109" s="93">
        <f t="shared" si="21"/>
        <v>0</v>
      </c>
      <c r="T109" s="93">
        <f t="shared" si="21"/>
        <v>0</v>
      </c>
      <c r="U109" s="93">
        <f t="shared" si="21"/>
        <v>0</v>
      </c>
      <c r="V109" s="93">
        <f t="shared" si="21"/>
        <v>75200</v>
      </c>
      <c r="W109" s="93">
        <f t="shared" si="21"/>
        <v>0</v>
      </c>
      <c r="X109" s="1"/>
      <c r="Y109" s="1"/>
      <c r="Z109" s="1"/>
      <c r="AA109" s="12"/>
    </row>
    <row r="110" spans="1:27" s="146" customFormat="1" ht="13.5">
      <c r="A110" s="139" t="s">
        <v>105</v>
      </c>
      <c r="B110" s="140"/>
      <c r="C110" s="141"/>
      <c r="D110" s="139"/>
      <c r="E110" s="139"/>
      <c r="F110" s="142">
        <f>SUM(G109:K109)</f>
        <v>88900</v>
      </c>
      <c r="G110" s="143"/>
      <c r="H110" s="143"/>
      <c r="I110" s="143"/>
      <c r="J110" s="143"/>
      <c r="K110" s="143"/>
      <c r="L110" s="139">
        <f>SUM(M109:Q109)</f>
        <v>66500</v>
      </c>
      <c r="M110" s="143"/>
      <c r="N110" s="143"/>
      <c r="O110" s="143"/>
      <c r="P110" s="143"/>
      <c r="Q110" s="143"/>
      <c r="R110" s="139">
        <f>SUM(S109:W109)</f>
        <v>75200</v>
      </c>
      <c r="S110" s="143"/>
      <c r="T110" s="143"/>
      <c r="U110" s="143"/>
      <c r="V110" s="143"/>
      <c r="W110" s="143"/>
      <c r="X110" s="144"/>
      <c r="Y110" s="144"/>
      <c r="Z110" s="144"/>
      <c r="AA110" s="145"/>
    </row>
    <row r="111" spans="1:27" ht="13.5">
      <c r="A111" s="453" t="s">
        <v>108</v>
      </c>
      <c r="B111" s="454"/>
      <c r="C111" s="454"/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  <c r="T111" s="454"/>
      <c r="U111" s="454"/>
      <c r="V111" s="454"/>
      <c r="W111" s="455"/>
      <c r="X111" s="1"/>
      <c r="Y111" s="1"/>
      <c r="Z111" s="1"/>
      <c r="AA111" s="12"/>
    </row>
    <row r="112" spans="1:27" s="31" customFormat="1" ht="42" customHeight="1">
      <c r="A112" s="129" t="s">
        <v>56</v>
      </c>
      <c r="B112" s="116">
        <v>2009</v>
      </c>
      <c r="C112" s="116"/>
      <c r="D112" s="134">
        <v>311</v>
      </c>
      <c r="E112" s="130">
        <v>311</v>
      </c>
      <c r="F112" s="135">
        <f aca="true" t="shared" si="22" ref="F112:F119">SUM(G112:K112)</f>
        <v>311</v>
      </c>
      <c r="G112" s="135"/>
      <c r="H112" s="135"/>
      <c r="I112" s="135"/>
      <c r="J112" s="135">
        <v>311</v>
      </c>
      <c r="K112" s="135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34"/>
      <c r="Y112" s="29"/>
      <c r="Z112" s="35"/>
      <c r="AA112" s="29"/>
    </row>
    <row r="113" spans="1:27" s="31" customFormat="1" ht="44.25" customHeight="1">
      <c r="A113" s="129" t="s">
        <v>55</v>
      </c>
      <c r="B113" s="116">
        <v>2009</v>
      </c>
      <c r="C113" s="116"/>
      <c r="D113" s="134">
        <v>264</v>
      </c>
      <c r="E113" s="130">
        <v>264</v>
      </c>
      <c r="F113" s="135">
        <f t="shared" si="22"/>
        <v>264</v>
      </c>
      <c r="G113" s="135"/>
      <c r="H113" s="135"/>
      <c r="I113" s="135"/>
      <c r="J113" s="135">
        <v>264</v>
      </c>
      <c r="K113" s="135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34"/>
      <c r="Y113" s="29"/>
      <c r="Z113" s="35"/>
      <c r="AA113" s="29"/>
    </row>
    <row r="114" spans="1:27" s="37" customFormat="1" ht="45.75" customHeight="1">
      <c r="A114" s="54" t="s">
        <v>127</v>
      </c>
      <c r="B114" s="50" t="s">
        <v>46</v>
      </c>
      <c r="C114" s="40"/>
      <c r="D114" s="42">
        <v>11000</v>
      </c>
      <c r="E114" s="42">
        <v>11000</v>
      </c>
      <c r="F114" s="56">
        <f t="shared" si="22"/>
        <v>3600</v>
      </c>
      <c r="G114" s="42"/>
      <c r="H114" s="42"/>
      <c r="I114" s="42"/>
      <c r="J114" s="42">
        <v>3600</v>
      </c>
      <c r="K114" s="42"/>
      <c r="L114" s="56">
        <f aca="true" t="shared" si="23" ref="L114:L119">SUM(M114:Q114)</f>
        <v>3800</v>
      </c>
      <c r="M114" s="42"/>
      <c r="N114" s="42"/>
      <c r="O114" s="42"/>
      <c r="P114" s="42">
        <v>3800</v>
      </c>
      <c r="Q114" s="42"/>
      <c r="R114" s="56">
        <f aca="true" t="shared" si="24" ref="R114:R119">SUM(S114:W114)</f>
        <v>3600</v>
      </c>
      <c r="S114" s="42"/>
      <c r="T114" s="42"/>
      <c r="U114" s="42"/>
      <c r="V114" s="68">
        <v>3600</v>
      </c>
      <c r="W114" s="42"/>
      <c r="X114" s="149"/>
      <c r="Y114" s="150"/>
      <c r="Z114" s="150"/>
      <c r="AA114" s="36"/>
    </row>
    <row r="115" spans="1:27" s="37" customFormat="1" ht="40.5" customHeight="1">
      <c r="A115" s="54" t="s">
        <v>129</v>
      </c>
      <c r="B115" s="50">
        <v>2009</v>
      </c>
      <c r="C115" s="40"/>
      <c r="D115" s="42">
        <v>400</v>
      </c>
      <c r="E115" s="42">
        <v>400</v>
      </c>
      <c r="F115" s="56">
        <f t="shared" si="22"/>
        <v>400</v>
      </c>
      <c r="G115" s="42"/>
      <c r="H115" s="42"/>
      <c r="I115" s="42"/>
      <c r="J115" s="42">
        <v>400</v>
      </c>
      <c r="K115" s="42"/>
      <c r="L115" s="56">
        <f t="shared" si="23"/>
        <v>0</v>
      </c>
      <c r="M115" s="42"/>
      <c r="N115" s="42"/>
      <c r="O115" s="42"/>
      <c r="P115" s="42"/>
      <c r="Q115" s="42"/>
      <c r="R115" s="56">
        <f t="shared" si="24"/>
        <v>0</v>
      </c>
      <c r="S115" s="42"/>
      <c r="T115" s="42"/>
      <c r="U115" s="42"/>
      <c r="V115" s="68"/>
      <c r="W115" s="42"/>
      <c r="X115" s="149"/>
      <c r="Y115" s="150"/>
      <c r="Z115" s="150"/>
      <c r="AA115" s="36"/>
    </row>
    <row r="116" spans="1:27" s="31" customFormat="1" ht="88.5" customHeight="1">
      <c r="A116" s="129" t="s">
        <v>143</v>
      </c>
      <c r="B116" s="178" t="s">
        <v>144</v>
      </c>
      <c r="C116" s="116"/>
      <c r="D116" s="134">
        <v>500</v>
      </c>
      <c r="E116" s="130">
        <v>500</v>
      </c>
      <c r="F116" s="135">
        <f t="shared" si="22"/>
        <v>500</v>
      </c>
      <c r="G116" s="174"/>
      <c r="H116" s="174"/>
      <c r="I116" s="174"/>
      <c r="J116" s="174">
        <v>500</v>
      </c>
      <c r="K116" s="174"/>
      <c r="L116" s="135">
        <f t="shared" si="23"/>
        <v>0</v>
      </c>
      <c r="M116" s="136"/>
      <c r="N116" s="136"/>
      <c r="O116" s="136"/>
      <c r="P116" s="177" t="s">
        <v>89</v>
      </c>
      <c r="Q116" s="136"/>
      <c r="R116" s="135">
        <f t="shared" si="24"/>
        <v>0</v>
      </c>
      <c r="S116" s="136"/>
      <c r="T116" s="136"/>
      <c r="U116" s="136"/>
      <c r="V116" s="177" t="s">
        <v>89</v>
      </c>
      <c r="W116" s="136"/>
      <c r="X116" s="34"/>
      <c r="Y116" s="29"/>
      <c r="Z116" s="35"/>
      <c r="AA116" s="29"/>
    </row>
    <row r="117" spans="1:27" s="31" customFormat="1" ht="48.75" customHeight="1">
      <c r="A117" s="129" t="s">
        <v>153</v>
      </c>
      <c r="B117" s="116" t="s">
        <v>46</v>
      </c>
      <c r="C117" s="116"/>
      <c r="D117" s="134">
        <v>3000</v>
      </c>
      <c r="E117" s="130">
        <v>3000</v>
      </c>
      <c r="F117" s="135">
        <f t="shared" si="22"/>
        <v>1000</v>
      </c>
      <c r="G117" s="174"/>
      <c r="H117" s="174"/>
      <c r="I117" s="174"/>
      <c r="J117" s="174">
        <v>1000</v>
      </c>
      <c r="K117" s="174"/>
      <c r="L117" s="135">
        <f t="shared" si="23"/>
        <v>1000</v>
      </c>
      <c r="M117" s="136"/>
      <c r="N117" s="136"/>
      <c r="O117" s="136"/>
      <c r="P117" s="135">
        <v>1000</v>
      </c>
      <c r="Q117" s="136"/>
      <c r="R117" s="135">
        <f t="shared" si="24"/>
        <v>1000</v>
      </c>
      <c r="S117" s="136"/>
      <c r="T117" s="136"/>
      <c r="U117" s="136"/>
      <c r="V117" s="187">
        <v>1000</v>
      </c>
      <c r="W117" s="136"/>
      <c r="X117" s="34"/>
      <c r="Y117" s="29"/>
      <c r="Z117" s="35"/>
      <c r="AA117" s="29"/>
    </row>
    <row r="118" spans="1:27" s="31" customFormat="1" ht="46.5" customHeight="1">
      <c r="A118" s="129" t="s">
        <v>152</v>
      </c>
      <c r="B118" s="116" t="s">
        <v>46</v>
      </c>
      <c r="C118" s="116"/>
      <c r="D118" s="134">
        <v>3000</v>
      </c>
      <c r="E118" s="130">
        <v>3000</v>
      </c>
      <c r="F118" s="135">
        <f t="shared" si="22"/>
        <v>1000</v>
      </c>
      <c r="G118" s="174"/>
      <c r="H118" s="174"/>
      <c r="I118" s="174"/>
      <c r="J118" s="174">
        <v>1000</v>
      </c>
      <c r="K118" s="174"/>
      <c r="L118" s="135">
        <f t="shared" si="23"/>
        <v>1000</v>
      </c>
      <c r="M118" s="136"/>
      <c r="N118" s="136"/>
      <c r="O118" s="136"/>
      <c r="P118" s="135">
        <v>1000</v>
      </c>
      <c r="Q118" s="136"/>
      <c r="R118" s="135">
        <f t="shared" si="24"/>
        <v>1000</v>
      </c>
      <c r="S118" s="136"/>
      <c r="T118" s="136"/>
      <c r="U118" s="136"/>
      <c r="V118" s="187">
        <v>1000</v>
      </c>
      <c r="W118" s="136"/>
      <c r="X118" s="34"/>
      <c r="Y118" s="29"/>
      <c r="Z118" s="35"/>
      <c r="AA118" s="29"/>
    </row>
    <row r="119" spans="1:27" s="31" customFormat="1" ht="46.5" customHeight="1">
      <c r="A119" s="129" t="s">
        <v>155</v>
      </c>
      <c r="B119" s="116" t="s">
        <v>46</v>
      </c>
      <c r="C119" s="116"/>
      <c r="D119" s="134">
        <v>7000</v>
      </c>
      <c r="E119" s="130">
        <v>7000</v>
      </c>
      <c r="F119" s="135">
        <f t="shared" si="22"/>
        <v>2000</v>
      </c>
      <c r="G119" s="174"/>
      <c r="H119" s="174"/>
      <c r="I119" s="174"/>
      <c r="J119" s="174">
        <v>2000</v>
      </c>
      <c r="K119" s="174"/>
      <c r="L119" s="135">
        <f t="shared" si="23"/>
        <v>2000</v>
      </c>
      <c r="M119" s="136"/>
      <c r="N119" s="136"/>
      <c r="O119" s="136"/>
      <c r="P119" s="135">
        <v>2000</v>
      </c>
      <c r="Q119" s="136"/>
      <c r="R119" s="135">
        <f t="shared" si="24"/>
        <v>3000</v>
      </c>
      <c r="S119" s="136"/>
      <c r="T119" s="136"/>
      <c r="U119" s="136"/>
      <c r="V119" s="187">
        <v>3000</v>
      </c>
      <c r="W119" s="136"/>
      <c r="X119" s="34"/>
      <c r="Y119" s="29"/>
      <c r="Z119" s="35"/>
      <c r="AA119" s="29"/>
    </row>
    <row r="120" spans="1:27" ht="13.5">
      <c r="A120" s="137"/>
      <c r="B120" s="90"/>
      <c r="C120" s="105"/>
      <c r="D120" s="91"/>
      <c r="E120" s="91"/>
      <c r="F120" s="91"/>
      <c r="G120" s="127"/>
      <c r="H120" s="127"/>
      <c r="I120" s="127"/>
      <c r="J120" s="127"/>
      <c r="K120" s="127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107"/>
      <c r="W120" s="91"/>
      <c r="X120" s="1"/>
      <c r="Y120" s="1"/>
      <c r="Z120" s="1"/>
      <c r="AA120" s="12"/>
    </row>
    <row r="121" spans="1:27" ht="13.5">
      <c r="A121" s="93" t="s">
        <v>122</v>
      </c>
      <c r="B121" s="90"/>
      <c r="C121" s="105"/>
      <c r="D121" s="91"/>
      <c r="E121" s="91"/>
      <c r="F121" s="104">
        <f>SUM(F112:F120)</f>
        <v>9075</v>
      </c>
      <c r="G121" s="104">
        <f aca="true" t="shared" si="25" ref="G121:W121">SUM(G112:G120)</f>
        <v>0</v>
      </c>
      <c r="H121" s="104">
        <f t="shared" si="25"/>
        <v>0</v>
      </c>
      <c r="I121" s="104">
        <f t="shared" si="25"/>
        <v>0</v>
      </c>
      <c r="J121" s="104">
        <f t="shared" si="25"/>
        <v>9075</v>
      </c>
      <c r="K121" s="104">
        <f t="shared" si="25"/>
        <v>0</v>
      </c>
      <c r="L121" s="104">
        <f t="shared" si="25"/>
        <v>7800</v>
      </c>
      <c r="M121" s="104">
        <f t="shared" si="25"/>
        <v>0</v>
      </c>
      <c r="N121" s="104">
        <f t="shared" si="25"/>
        <v>0</v>
      </c>
      <c r="O121" s="104">
        <f t="shared" si="25"/>
        <v>0</v>
      </c>
      <c r="P121" s="104">
        <f t="shared" si="25"/>
        <v>7800</v>
      </c>
      <c r="Q121" s="104">
        <f t="shared" si="25"/>
        <v>0</v>
      </c>
      <c r="R121" s="104">
        <f t="shared" si="25"/>
        <v>8600</v>
      </c>
      <c r="S121" s="104">
        <f t="shared" si="25"/>
        <v>0</v>
      </c>
      <c r="T121" s="104">
        <f t="shared" si="25"/>
        <v>0</v>
      </c>
      <c r="U121" s="104">
        <f t="shared" si="25"/>
        <v>0</v>
      </c>
      <c r="V121" s="104">
        <f t="shared" si="25"/>
        <v>8600</v>
      </c>
      <c r="W121" s="104">
        <f t="shared" si="25"/>
        <v>0</v>
      </c>
      <c r="X121" s="1"/>
      <c r="Y121" s="1"/>
      <c r="Z121" s="1"/>
      <c r="AA121" s="12"/>
    </row>
    <row r="122" spans="1:27" s="146" customFormat="1" ht="12.75" customHeight="1">
      <c r="A122" s="139" t="s">
        <v>105</v>
      </c>
      <c r="B122" s="140"/>
      <c r="C122" s="141"/>
      <c r="D122" s="139"/>
      <c r="E122" s="139"/>
      <c r="F122" s="142">
        <f>SUM(G121:K121)</f>
        <v>9075</v>
      </c>
      <c r="G122" s="143"/>
      <c r="H122" s="143"/>
      <c r="I122" s="143"/>
      <c r="J122" s="143"/>
      <c r="K122" s="143"/>
      <c r="L122" s="139">
        <f>SUM(M121:Q121)</f>
        <v>7800</v>
      </c>
      <c r="M122" s="143"/>
      <c r="N122" s="143"/>
      <c r="O122" s="143"/>
      <c r="P122" s="143"/>
      <c r="Q122" s="143"/>
      <c r="R122" s="139">
        <f>SUM(S121:W121)</f>
        <v>8600</v>
      </c>
      <c r="S122" s="143"/>
      <c r="T122" s="143"/>
      <c r="U122" s="143"/>
      <c r="V122" s="143"/>
      <c r="W122" s="143"/>
      <c r="X122" s="144"/>
      <c r="Y122" s="144"/>
      <c r="Z122" s="144"/>
      <c r="AA122" s="145"/>
    </row>
    <row r="123" spans="1:27" s="146" customFormat="1" ht="12.75" customHeight="1">
      <c r="A123" s="139"/>
      <c r="B123" s="140"/>
      <c r="C123" s="141"/>
      <c r="D123" s="139"/>
      <c r="E123" s="139"/>
      <c r="F123" s="142"/>
      <c r="G123" s="143"/>
      <c r="H123" s="143"/>
      <c r="I123" s="143"/>
      <c r="J123" s="143"/>
      <c r="K123" s="143"/>
      <c r="L123" s="139"/>
      <c r="M123" s="143"/>
      <c r="N123" s="143"/>
      <c r="O123" s="143"/>
      <c r="P123" s="143"/>
      <c r="Q123" s="143"/>
      <c r="R123" s="139"/>
      <c r="S123" s="143"/>
      <c r="T123" s="143"/>
      <c r="U123" s="143"/>
      <c r="V123" s="169"/>
      <c r="W123" s="143"/>
      <c r="X123" s="144"/>
      <c r="Y123" s="144"/>
      <c r="Z123" s="144"/>
      <c r="AA123" s="145"/>
    </row>
    <row r="124" spans="1:27" s="170" customFormat="1" ht="12.75" customHeight="1">
      <c r="A124" s="104" t="s">
        <v>123</v>
      </c>
      <c r="B124" s="90"/>
      <c r="C124" s="105"/>
      <c r="D124" s="104"/>
      <c r="E124" s="104"/>
      <c r="F124" s="78">
        <f aca="true" t="shared" si="26" ref="F124:W124">SUM(F64,F72,F77,F85,F91,F109,F121)</f>
        <v>437951</v>
      </c>
      <c r="G124" s="78">
        <f t="shared" si="26"/>
        <v>0</v>
      </c>
      <c r="H124" s="78">
        <f t="shared" si="26"/>
        <v>59000</v>
      </c>
      <c r="I124" s="78">
        <f t="shared" si="26"/>
        <v>1380</v>
      </c>
      <c r="J124" s="78">
        <f t="shared" si="26"/>
        <v>252905</v>
      </c>
      <c r="K124" s="78">
        <f t="shared" si="26"/>
        <v>124666</v>
      </c>
      <c r="L124" s="78">
        <f t="shared" si="26"/>
        <v>331870</v>
      </c>
      <c r="M124" s="78">
        <f t="shared" si="26"/>
        <v>48000</v>
      </c>
      <c r="N124" s="78">
        <f t="shared" si="26"/>
        <v>0</v>
      </c>
      <c r="O124" s="78">
        <f t="shared" si="26"/>
        <v>19800</v>
      </c>
      <c r="P124" s="78">
        <f t="shared" si="26"/>
        <v>108750</v>
      </c>
      <c r="Q124" s="78">
        <f t="shared" si="26"/>
        <v>155320</v>
      </c>
      <c r="R124" s="78">
        <f t="shared" si="26"/>
        <v>178380</v>
      </c>
      <c r="S124" s="78">
        <f t="shared" si="26"/>
        <v>0</v>
      </c>
      <c r="T124" s="78">
        <f t="shared" si="26"/>
        <v>0</v>
      </c>
      <c r="U124" s="78">
        <f t="shared" si="26"/>
        <v>12830</v>
      </c>
      <c r="V124" s="78">
        <f t="shared" si="26"/>
        <v>100800</v>
      </c>
      <c r="W124" s="78">
        <f t="shared" si="26"/>
        <v>64750</v>
      </c>
      <c r="X124" s="1"/>
      <c r="Y124" s="1"/>
      <c r="Z124" s="1"/>
      <c r="AA124" s="12"/>
    </row>
    <row r="125" spans="1:27" s="146" customFormat="1" ht="12.75" customHeight="1">
      <c r="A125" s="139" t="s">
        <v>105</v>
      </c>
      <c r="B125" s="140"/>
      <c r="C125" s="141"/>
      <c r="D125" s="139"/>
      <c r="E125" s="139"/>
      <c r="F125" s="142">
        <f>SUM(G124:K124)</f>
        <v>437951</v>
      </c>
      <c r="G125" s="143"/>
      <c r="H125" s="143"/>
      <c r="I125" s="143"/>
      <c r="J125" s="143"/>
      <c r="K125" s="143"/>
      <c r="L125" s="139">
        <f>SUM(M124:Q124)</f>
        <v>331870</v>
      </c>
      <c r="M125" s="143"/>
      <c r="N125" s="143"/>
      <c r="O125" s="143"/>
      <c r="P125" s="143"/>
      <c r="Q125" s="143"/>
      <c r="R125" s="139">
        <f>SUM(S124:W124)</f>
        <v>178380</v>
      </c>
      <c r="S125" s="143"/>
      <c r="T125" s="143"/>
      <c r="U125" s="143"/>
      <c r="V125" s="143"/>
      <c r="W125" s="143"/>
      <c r="X125" s="144"/>
      <c r="Y125" s="144"/>
      <c r="Z125" s="144"/>
      <c r="AA125" s="145"/>
    </row>
    <row r="126" spans="1:27" s="146" customFormat="1" ht="12.75" customHeight="1">
      <c r="A126" s="139"/>
      <c r="B126" s="140"/>
      <c r="C126" s="141"/>
      <c r="D126" s="139"/>
      <c r="E126" s="139"/>
      <c r="F126" s="142"/>
      <c r="G126" s="143"/>
      <c r="H126" s="143"/>
      <c r="I126" s="143"/>
      <c r="J126" s="143"/>
      <c r="K126" s="143"/>
      <c r="L126" s="139"/>
      <c r="M126" s="143"/>
      <c r="N126" s="143"/>
      <c r="O126" s="143"/>
      <c r="P126" s="143"/>
      <c r="Q126" s="143"/>
      <c r="R126" s="139"/>
      <c r="S126" s="143"/>
      <c r="T126" s="143"/>
      <c r="U126" s="143"/>
      <c r="V126" s="143"/>
      <c r="W126" s="143"/>
      <c r="X126" s="144"/>
      <c r="Y126" s="144"/>
      <c r="Z126" s="144"/>
      <c r="AA126" s="145"/>
    </row>
    <row r="127" spans="1:27" ht="18.75" customHeight="1">
      <c r="A127" s="24" t="s">
        <v>19</v>
      </c>
      <c r="B127" s="90"/>
      <c r="C127" s="105"/>
      <c r="D127" s="90"/>
      <c r="E127" s="90"/>
      <c r="F127" s="93">
        <f aca="true" t="shared" si="27" ref="F127:W127">SUM(F17,F124)</f>
        <v>475230.2</v>
      </c>
      <c r="G127" s="93">
        <f t="shared" si="27"/>
        <v>0</v>
      </c>
      <c r="H127" s="93">
        <f t="shared" si="27"/>
        <v>59000</v>
      </c>
      <c r="I127" s="93">
        <f t="shared" si="27"/>
        <v>1380</v>
      </c>
      <c r="J127" s="93">
        <f t="shared" si="27"/>
        <v>290184.2</v>
      </c>
      <c r="K127" s="93">
        <f t="shared" si="27"/>
        <v>124666</v>
      </c>
      <c r="L127" s="93">
        <f t="shared" si="27"/>
        <v>369650</v>
      </c>
      <c r="M127" s="93">
        <f t="shared" si="27"/>
        <v>48000</v>
      </c>
      <c r="N127" s="93">
        <f t="shared" si="27"/>
        <v>0</v>
      </c>
      <c r="O127" s="93">
        <f t="shared" si="27"/>
        <v>19800</v>
      </c>
      <c r="P127" s="93">
        <f t="shared" si="27"/>
        <v>146530</v>
      </c>
      <c r="Q127" s="93">
        <f t="shared" si="27"/>
        <v>155320</v>
      </c>
      <c r="R127" s="93">
        <f t="shared" si="27"/>
        <v>222240</v>
      </c>
      <c r="S127" s="93">
        <f t="shared" si="27"/>
        <v>0</v>
      </c>
      <c r="T127" s="93">
        <f t="shared" si="27"/>
        <v>0</v>
      </c>
      <c r="U127" s="93">
        <f t="shared" si="27"/>
        <v>12830</v>
      </c>
      <c r="V127" s="93">
        <f t="shared" si="27"/>
        <v>144660</v>
      </c>
      <c r="W127" s="93">
        <f t="shared" si="27"/>
        <v>64750</v>
      </c>
      <c r="X127" s="12"/>
      <c r="Y127" s="12"/>
      <c r="Z127" s="12"/>
      <c r="AA127" s="12"/>
    </row>
    <row r="128" spans="1:27" s="146" customFormat="1" ht="12.75" customHeight="1">
      <c r="A128" s="139" t="s">
        <v>105</v>
      </c>
      <c r="B128" s="140"/>
      <c r="C128" s="141"/>
      <c r="D128" s="139"/>
      <c r="E128" s="139"/>
      <c r="F128" s="142">
        <f>SUM(G127:K127)</f>
        <v>475230.2</v>
      </c>
      <c r="G128" s="143"/>
      <c r="H128" s="143"/>
      <c r="I128" s="143"/>
      <c r="J128" s="143"/>
      <c r="K128" s="143"/>
      <c r="L128" s="139">
        <f>SUM(M127:Q127)</f>
        <v>369650</v>
      </c>
      <c r="M128" s="143"/>
      <c r="N128" s="143"/>
      <c r="O128" s="143"/>
      <c r="P128" s="143"/>
      <c r="Q128" s="143"/>
      <c r="R128" s="139">
        <f>SUM(S127:W127)</f>
        <v>222240</v>
      </c>
      <c r="S128" s="143"/>
      <c r="T128" s="143"/>
      <c r="U128" s="143"/>
      <c r="V128" s="143"/>
      <c r="W128" s="143"/>
      <c r="X128" s="144"/>
      <c r="Y128" s="144"/>
      <c r="Z128" s="144"/>
      <c r="AA128" s="145"/>
    </row>
    <row r="129" spans="1:27" ht="33" customHeight="1">
      <c r="A129" s="102" t="s">
        <v>22</v>
      </c>
      <c r="B129" s="90"/>
      <c r="C129" s="105"/>
      <c r="D129" s="90"/>
      <c r="E129" s="90"/>
      <c r="F129" s="93"/>
      <c r="G129" s="93"/>
      <c r="H129" s="93"/>
      <c r="I129" s="93"/>
      <c r="J129" s="93">
        <v>100000</v>
      </c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138"/>
      <c r="W129" s="91"/>
      <c r="X129" s="12"/>
      <c r="Y129" s="12"/>
      <c r="Z129" s="12"/>
      <c r="AA129" s="12"/>
    </row>
    <row r="130" spans="1:27" s="160" customFormat="1" ht="33" customHeight="1">
      <c r="A130" s="102" t="s">
        <v>23</v>
      </c>
      <c r="B130" s="90"/>
      <c r="C130" s="105"/>
      <c r="D130" s="91"/>
      <c r="E130" s="91"/>
      <c r="F130" s="91"/>
      <c r="G130" s="91"/>
      <c r="H130" s="91"/>
      <c r="I130" s="91"/>
      <c r="J130" s="93"/>
      <c r="K130" s="93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107"/>
      <c r="W130" s="91"/>
      <c r="X130" s="12"/>
      <c r="Y130" s="12"/>
      <c r="Z130" s="12"/>
      <c r="AA130" s="12"/>
    </row>
    <row r="131" spans="1:27" ht="15">
      <c r="A131" s="4"/>
      <c r="B131" s="51"/>
      <c r="C131" s="5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2"/>
      <c r="X131" s="2"/>
      <c r="Y131" s="3"/>
      <c r="Z131" s="3"/>
      <c r="AA131" s="1"/>
    </row>
    <row r="132" spans="1:27" ht="15">
      <c r="A132" s="1"/>
      <c r="B132" s="51"/>
      <c r="C132" s="5"/>
      <c r="D132" s="2"/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1"/>
      <c r="Q132" s="1"/>
      <c r="R132" s="1"/>
      <c r="S132" s="1"/>
      <c r="T132" s="12"/>
      <c r="U132" s="12"/>
      <c r="V132" s="12"/>
      <c r="W132" s="12"/>
      <c r="X132" s="12"/>
      <c r="Y132" s="12"/>
      <c r="Z132" s="12"/>
      <c r="AA132" s="12"/>
    </row>
    <row r="133" spans="1:27" ht="15">
      <c r="A133" s="1"/>
      <c r="B133" s="51"/>
      <c r="C133" s="5"/>
      <c r="D133" s="2"/>
      <c r="E133" s="2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89" ht="13.5">
      <c r="A134" s="1"/>
      <c r="B134" s="51"/>
      <c r="C134" s="5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3.5">
      <c r="A135" s="1"/>
      <c r="B135" s="51"/>
      <c r="C135" s="5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3.5">
      <c r="A136" s="1"/>
      <c r="B136" s="51"/>
      <c r="C136" s="5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3.5">
      <c r="A137" s="1"/>
      <c r="B137" s="51"/>
      <c r="C137" s="5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3.5">
      <c r="A138" s="1"/>
      <c r="B138" s="51"/>
      <c r="C138" s="5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3.5">
      <c r="A139" s="1"/>
      <c r="B139" s="51"/>
      <c r="C139" s="5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3.5">
      <c r="A140" s="1"/>
      <c r="B140" s="51"/>
      <c r="C140" s="5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3.5">
      <c r="A141" s="1"/>
      <c r="B141" s="51"/>
      <c r="C141" s="5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3.5">
      <c r="A142" s="1"/>
      <c r="B142" s="51"/>
      <c r="C142" s="5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3.5">
      <c r="A143" s="1"/>
      <c r="B143" s="51"/>
      <c r="C143" s="5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3.5">
      <c r="A144" s="1"/>
      <c r="B144" s="51"/>
      <c r="C144" s="5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3.5">
      <c r="A145" s="1"/>
      <c r="B145" s="51"/>
      <c r="C145" s="5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3.5">
      <c r="A146" s="1"/>
      <c r="B146" s="51"/>
      <c r="C146" s="5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3.5">
      <c r="A147" s="1"/>
      <c r="B147" s="51"/>
      <c r="C147" s="5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3.5">
      <c r="A148" s="1"/>
      <c r="B148" s="51"/>
      <c r="C148" s="5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3.5">
      <c r="A149" s="1"/>
      <c r="B149" s="51"/>
      <c r="C149" s="5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3.5">
      <c r="A150" s="1"/>
      <c r="B150" s="51"/>
      <c r="C150" s="5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3.5">
      <c r="A151" s="1"/>
      <c r="B151" s="51"/>
      <c r="C151" s="5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3.5">
      <c r="A152" s="1"/>
      <c r="B152" s="51"/>
      <c r="C152" s="5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3.5">
      <c r="A153" s="1"/>
      <c r="B153" s="51"/>
      <c r="C153" s="5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3.5">
      <c r="A154" s="1"/>
      <c r="B154" s="51"/>
      <c r="C154" s="5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3.5">
      <c r="A155" s="1"/>
      <c r="B155" s="51"/>
      <c r="C155" s="5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3.5">
      <c r="A156" s="1"/>
      <c r="B156" s="51"/>
      <c r="C156" s="5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3.5">
      <c r="A157" s="1"/>
      <c r="B157" s="51"/>
      <c r="C157" s="5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3.5">
      <c r="A158" s="1"/>
      <c r="B158" s="51"/>
      <c r="C158" s="5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3.5">
      <c r="A159" s="1"/>
      <c r="B159" s="51"/>
      <c r="C159" s="5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3.5">
      <c r="A160" s="1"/>
      <c r="B160" s="51"/>
      <c r="C160" s="5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3.5">
      <c r="A161" s="1"/>
      <c r="B161" s="51"/>
      <c r="C161" s="5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3.5">
      <c r="A162" s="1"/>
      <c r="B162" s="51"/>
      <c r="C162" s="5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3.5">
      <c r="A163" s="1"/>
      <c r="B163" s="51"/>
      <c r="C163" s="5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3.5">
      <c r="A164" s="1"/>
      <c r="B164" s="51"/>
      <c r="C164" s="5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3.5">
      <c r="A165" s="1"/>
      <c r="B165" s="51"/>
      <c r="C165" s="5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3.5">
      <c r="A166" s="1"/>
      <c r="B166" s="51"/>
      <c r="C166" s="5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3.5">
      <c r="A167" s="1"/>
      <c r="B167" s="51"/>
      <c r="C167" s="5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3.5">
      <c r="A168" s="1"/>
      <c r="B168" s="51"/>
      <c r="C168" s="5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3.5">
      <c r="A169" s="1"/>
      <c r="B169" s="51"/>
      <c r="C169" s="5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3.5">
      <c r="A170" s="1"/>
      <c r="B170" s="51"/>
      <c r="C170" s="5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3.5">
      <c r="A171" s="1"/>
      <c r="B171" s="51"/>
      <c r="C171" s="5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3.5">
      <c r="A172" s="1"/>
      <c r="B172" s="51"/>
      <c r="C172" s="5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3.5">
      <c r="A173" s="1"/>
      <c r="B173" s="51"/>
      <c r="C173" s="5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3.5">
      <c r="A174" s="1"/>
      <c r="B174" s="51"/>
      <c r="C174" s="5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3.5">
      <c r="A175" s="1"/>
      <c r="B175" s="51"/>
      <c r="C175" s="5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3.5">
      <c r="A176" s="1"/>
      <c r="B176" s="51"/>
      <c r="C176" s="5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3.5">
      <c r="A177" s="1"/>
      <c r="B177" s="51"/>
      <c r="C177" s="5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3.5">
      <c r="A178" s="1"/>
      <c r="B178" s="51"/>
      <c r="C178" s="5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3.5">
      <c r="A179" s="1"/>
      <c r="B179" s="51"/>
      <c r="C179" s="5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3.5">
      <c r="A180" s="1"/>
      <c r="B180" s="51"/>
      <c r="C180" s="5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3.5">
      <c r="A181" s="1"/>
      <c r="B181" s="51"/>
      <c r="C181" s="5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3.5">
      <c r="A182" s="1"/>
      <c r="B182" s="51"/>
      <c r="C182" s="5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3.5">
      <c r="A183" s="1"/>
      <c r="B183" s="51"/>
      <c r="C183" s="5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3.5">
      <c r="A184" s="1"/>
      <c r="B184" s="51"/>
      <c r="C184" s="5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3.5">
      <c r="A185" s="1"/>
      <c r="B185" s="51"/>
      <c r="C185" s="5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3.5">
      <c r="A186" s="1"/>
      <c r="B186" s="51"/>
      <c r="C186" s="5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3.5">
      <c r="A187" s="1"/>
      <c r="B187" s="51"/>
      <c r="C187" s="5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3.5">
      <c r="A188" s="1"/>
      <c r="B188" s="51"/>
      <c r="C188" s="5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3.5">
      <c r="A189" s="1"/>
      <c r="B189" s="51"/>
      <c r="C189" s="5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3.5">
      <c r="A190" s="1"/>
      <c r="B190" s="51"/>
      <c r="C190" s="5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3.5">
      <c r="A191" s="1"/>
      <c r="B191" s="51"/>
      <c r="C191" s="5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3.5">
      <c r="A192" s="1"/>
      <c r="B192" s="51"/>
      <c r="C192" s="5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3.5">
      <c r="A193" s="1"/>
      <c r="B193" s="51"/>
      <c r="C193" s="5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3.5">
      <c r="A194" s="1"/>
      <c r="B194" s="51"/>
      <c r="C194" s="5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3.5">
      <c r="A195" s="1"/>
      <c r="B195" s="51"/>
      <c r="C195" s="5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3.5">
      <c r="A196" s="1"/>
      <c r="B196" s="51"/>
      <c r="C196" s="5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3.5">
      <c r="A197" s="1"/>
      <c r="B197" s="51"/>
      <c r="C197" s="5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3.5">
      <c r="A198" s="1"/>
      <c r="B198" s="51"/>
      <c r="C198" s="5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3.5">
      <c r="A199" s="1"/>
      <c r="B199" s="51"/>
      <c r="C199" s="5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3.5">
      <c r="A200" s="1"/>
      <c r="B200" s="51"/>
      <c r="C200" s="5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3.5">
      <c r="A201" s="1"/>
      <c r="B201" s="51"/>
      <c r="C201" s="5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3.5">
      <c r="A202" s="1"/>
      <c r="B202" s="51"/>
      <c r="C202" s="5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3.5">
      <c r="A203" s="1"/>
      <c r="B203" s="51"/>
      <c r="C203" s="5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3.5">
      <c r="A204" s="1"/>
      <c r="B204" s="51"/>
      <c r="C204" s="5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3.5">
      <c r="A205" s="1"/>
      <c r="B205" s="51"/>
      <c r="C205" s="5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3.5">
      <c r="A206" s="1"/>
      <c r="B206" s="51"/>
      <c r="C206" s="5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3.5">
      <c r="A207" s="1"/>
      <c r="B207" s="51"/>
      <c r="C207" s="5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3.5">
      <c r="A208" s="1"/>
      <c r="B208" s="51"/>
      <c r="C208" s="5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3.5">
      <c r="A209" s="1"/>
      <c r="B209" s="51"/>
      <c r="C209" s="5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3.5">
      <c r="A210" s="1"/>
      <c r="B210" s="51"/>
      <c r="C210" s="5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3.5">
      <c r="A211" s="1"/>
      <c r="B211" s="51"/>
      <c r="C211" s="5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3.5">
      <c r="A212" s="1"/>
      <c r="B212" s="51"/>
      <c r="C212" s="5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3.5">
      <c r="A213" s="1"/>
      <c r="B213" s="51"/>
      <c r="C213" s="5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3.5">
      <c r="A214" s="1"/>
      <c r="B214" s="51"/>
      <c r="C214" s="5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3.5">
      <c r="A215" s="1"/>
      <c r="B215" s="51"/>
      <c r="C215" s="5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3.5">
      <c r="A216" s="1"/>
      <c r="B216" s="51"/>
      <c r="C216" s="5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3.5">
      <c r="A217" s="1"/>
      <c r="B217" s="51"/>
      <c r="C217" s="5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3.5">
      <c r="A218" s="1"/>
      <c r="B218" s="51"/>
      <c r="C218" s="5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3.5">
      <c r="A219" s="1"/>
      <c r="B219" s="51"/>
      <c r="C219" s="5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3.5">
      <c r="A220" s="1"/>
      <c r="B220" s="51"/>
      <c r="C220" s="5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3.5">
      <c r="A221" s="1"/>
      <c r="B221" s="51"/>
      <c r="C221" s="5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3.5">
      <c r="A222" s="1"/>
      <c r="B222" s="51"/>
      <c r="C222" s="5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3.5">
      <c r="A223" s="1"/>
      <c r="B223" s="51"/>
      <c r="C223" s="5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3.5">
      <c r="A224" s="1"/>
      <c r="B224" s="51"/>
      <c r="C224" s="5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3.5">
      <c r="A225" s="1"/>
      <c r="B225" s="51"/>
      <c r="C225" s="5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3.5">
      <c r="A226" s="1"/>
      <c r="B226" s="51"/>
      <c r="C226" s="5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3.5">
      <c r="A227" s="1"/>
      <c r="B227" s="51"/>
      <c r="C227" s="5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3.5">
      <c r="A228" s="1"/>
      <c r="B228" s="51"/>
      <c r="C228" s="5"/>
      <c r="D228" s="2"/>
      <c r="E228" s="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3.5">
      <c r="A229" s="12"/>
      <c r="B229" s="52"/>
      <c r="C229" s="27"/>
      <c r="D229" s="28"/>
      <c r="E229" s="28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2:89" ht="13.5">
      <c r="B230" s="52"/>
      <c r="C230" s="27"/>
      <c r="D230" s="28"/>
      <c r="E230" s="28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2:89" ht="13.5">
      <c r="B231" s="52"/>
      <c r="C231" s="27"/>
      <c r="D231" s="28"/>
      <c r="E231" s="28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2:89" ht="13.5">
      <c r="B232" s="52"/>
      <c r="C232" s="27"/>
      <c r="D232" s="28"/>
      <c r="E232" s="28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</row>
    <row r="233" spans="2:89" ht="13.5">
      <c r="B233" s="52"/>
      <c r="C233" s="27"/>
      <c r="D233" s="28"/>
      <c r="E233" s="28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</row>
    <row r="234" spans="2:89" ht="13.5">
      <c r="B234" s="52"/>
      <c r="C234" s="27"/>
      <c r="D234" s="28"/>
      <c r="E234" s="28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</row>
    <row r="235" spans="2:89" ht="13.5">
      <c r="B235" s="52"/>
      <c r="C235" s="27"/>
      <c r="D235" s="28"/>
      <c r="E235" s="28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</row>
    <row r="236" spans="2:89" ht="13.5">
      <c r="B236" s="52"/>
      <c r="C236" s="27"/>
      <c r="D236" s="28"/>
      <c r="E236" s="28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</row>
    <row r="237" spans="2:89" ht="13.5">
      <c r="B237" s="52"/>
      <c r="C237" s="27"/>
      <c r="D237" s="28"/>
      <c r="E237" s="28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</row>
    <row r="238" spans="2:89" ht="13.5">
      <c r="B238" s="52"/>
      <c r="C238" s="27"/>
      <c r="D238" s="28"/>
      <c r="E238" s="28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</row>
    <row r="239" spans="2:89" ht="13.5">
      <c r="B239" s="52"/>
      <c r="C239" s="27"/>
      <c r="D239" s="28"/>
      <c r="E239" s="28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</row>
    <row r="240" spans="2:89" ht="13.5">
      <c r="B240" s="52"/>
      <c r="C240" s="27"/>
      <c r="D240" s="28"/>
      <c r="E240" s="28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</row>
    <row r="241" spans="2:89" ht="13.5">
      <c r="B241" s="52"/>
      <c r="C241" s="27"/>
      <c r="D241" s="28"/>
      <c r="E241" s="28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</row>
    <row r="242" spans="2:89" ht="13.5">
      <c r="B242" s="52"/>
      <c r="C242" s="27"/>
      <c r="D242" s="28"/>
      <c r="E242" s="28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</row>
    <row r="243" spans="2:89" ht="13.5">
      <c r="B243" s="52"/>
      <c r="C243" s="27"/>
      <c r="D243" s="28"/>
      <c r="E243" s="28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</row>
    <row r="244" spans="2:89" ht="13.5">
      <c r="B244" s="52"/>
      <c r="C244" s="27"/>
      <c r="D244" s="28"/>
      <c r="E244" s="28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</row>
    <row r="245" spans="2:89" ht="13.5">
      <c r="B245" s="52"/>
      <c r="C245" s="27"/>
      <c r="D245" s="28"/>
      <c r="E245" s="28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</row>
    <row r="246" spans="1:19" ht="13.5">
      <c r="A246" s="12"/>
      <c r="B246" s="52"/>
      <c r="C246" s="27"/>
      <c r="D246" s="28"/>
      <c r="E246" s="28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</row>
    <row r="247" spans="1:19" ht="13.5">
      <c r="A247" s="12"/>
      <c r="B247" s="52"/>
      <c r="C247" s="27"/>
      <c r="D247" s="28"/>
      <c r="E247" s="28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</row>
    <row r="248" spans="1:19" ht="13.5">
      <c r="A248" s="12"/>
      <c r="B248" s="52"/>
      <c r="C248" s="27"/>
      <c r="D248" s="28"/>
      <c r="E248" s="28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</row>
    <row r="249" spans="1:19" ht="13.5">
      <c r="A249" s="12"/>
      <c r="B249" s="52"/>
      <c r="C249" s="27"/>
      <c r="D249" s="28"/>
      <c r="E249" s="28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13.5">
      <c r="A250" s="12"/>
      <c r="B250" s="52"/>
      <c r="C250" s="27"/>
      <c r="D250" s="28"/>
      <c r="E250" s="28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13.5">
      <c r="A251" s="12"/>
      <c r="B251" s="52"/>
      <c r="C251" s="27"/>
      <c r="D251" s="28"/>
      <c r="E251" s="28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13.5">
      <c r="A252" s="12"/>
      <c r="B252" s="52"/>
      <c r="C252" s="27"/>
      <c r="D252" s="28"/>
      <c r="E252" s="28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3.5">
      <c r="A253" s="12"/>
      <c r="B253" s="52"/>
      <c r="C253" s="27"/>
      <c r="D253" s="28"/>
      <c r="E253" s="28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13.5">
      <c r="A254" s="12"/>
      <c r="B254" s="52"/>
      <c r="C254" s="27"/>
      <c r="D254" s="28"/>
      <c r="E254" s="28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13.5">
      <c r="A255" s="12"/>
      <c r="B255" s="52"/>
      <c r="C255" s="27"/>
      <c r="D255" s="28"/>
      <c r="E255" s="28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13.5">
      <c r="A256" s="12"/>
      <c r="B256" s="52"/>
      <c r="C256" s="27"/>
      <c r="D256" s="28"/>
      <c r="E256" s="28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13.5">
      <c r="A257" s="12"/>
      <c r="B257" s="52"/>
      <c r="C257" s="27"/>
      <c r="D257" s="28"/>
      <c r="E257" s="28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13.5">
      <c r="A258" s="12"/>
      <c r="B258" s="52"/>
      <c r="C258" s="27"/>
      <c r="D258" s="28"/>
      <c r="E258" s="28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13.5">
      <c r="A259" s="12"/>
      <c r="B259" s="52"/>
      <c r="C259" s="27"/>
      <c r="D259" s="28"/>
      <c r="E259" s="28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13.5">
      <c r="A260" s="12"/>
      <c r="B260" s="52"/>
      <c r="C260" s="27"/>
      <c r="D260" s="28"/>
      <c r="E260" s="28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13.5">
      <c r="A261" s="12"/>
      <c r="B261" s="52"/>
      <c r="C261" s="27"/>
      <c r="D261" s="28"/>
      <c r="E261" s="28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5" ht="13.5">
      <c r="A262" s="12"/>
      <c r="B262" s="52"/>
      <c r="C262" s="27"/>
      <c r="D262" s="28"/>
      <c r="E262" s="28"/>
    </row>
    <row r="263" spans="1:5" ht="13.5">
      <c r="A263" s="12"/>
      <c r="B263" s="52"/>
      <c r="C263" s="27"/>
      <c r="D263" s="28"/>
      <c r="E263" s="28"/>
    </row>
    <row r="264" spans="1:5" ht="13.5">
      <c r="A264" s="12"/>
      <c r="B264" s="52"/>
      <c r="C264" s="27"/>
      <c r="D264" s="28"/>
      <c r="E264" s="28"/>
    </row>
    <row r="265" spans="1:5" ht="13.5">
      <c r="A265" s="12"/>
      <c r="B265" s="52"/>
      <c r="C265" s="27"/>
      <c r="D265" s="28"/>
      <c r="E265" s="28"/>
    </row>
    <row r="266" spans="1:5" ht="13.5">
      <c r="A266" s="12"/>
      <c r="B266" s="52"/>
      <c r="C266" s="27"/>
      <c r="D266" s="28"/>
      <c r="E266" s="28"/>
    </row>
    <row r="267" spans="1:5" ht="13.5">
      <c r="A267" s="12"/>
      <c r="B267" s="52"/>
      <c r="C267" s="27"/>
      <c r="D267" s="28"/>
      <c r="E267" s="28"/>
    </row>
    <row r="268" spans="1:5" ht="13.5">
      <c r="A268" s="12"/>
      <c r="B268" s="52"/>
      <c r="C268" s="27"/>
      <c r="D268" s="28"/>
      <c r="E268" s="28"/>
    </row>
    <row r="269" spans="1:5" ht="13.5">
      <c r="A269" s="12"/>
      <c r="B269" s="52"/>
      <c r="C269" s="27"/>
      <c r="D269" s="28"/>
      <c r="E269" s="28"/>
    </row>
    <row r="270" spans="1:5" ht="13.5">
      <c r="A270" s="12"/>
      <c r="B270" s="52"/>
      <c r="C270" s="27"/>
      <c r="D270" s="28"/>
      <c r="E270" s="28"/>
    </row>
    <row r="271" spans="1:5" ht="13.5">
      <c r="A271" s="12"/>
      <c r="B271" s="52"/>
      <c r="C271" s="27"/>
      <c r="D271" s="28"/>
      <c r="E271" s="28"/>
    </row>
    <row r="272" spans="1:5" ht="13.5">
      <c r="A272" s="12"/>
      <c r="B272" s="52"/>
      <c r="C272" s="27"/>
      <c r="D272" s="28"/>
      <c r="E272" s="28"/>
    </row>
    <row r="273" spans="1:5" ht="13.5">
      <c r="A273" s="12"/>
      <c r="B273" s="52"/>
      <c r="C273" s="27"/>
      <c r="D273" s="28"/>
      <c r="E273" s="28"/>
    </row>
    <row r="274" spans="1:5" ht="13.5">
      <c r="A274" s="12"/>
      <c r="B274" s="52"/>
      <c r="C274" s="27"/>
      <c r="D274" s="28"/>
      <c r="E274" s="28"/>
    </row>
    <row r="275" spans="1:5" ht="13.5">
      <c r="A275" s="12"/>
      <c r="B275" s="52"/>
      <c r="C275" s="27"/>
      <c r="D275" s="28"/>
      <c r="E275" s="28"/>
    </row>
    <row r="276" spans="1:5" ht="13.5">
      <c r="A276" s="12"/>
      <c r="B276" s="52"/>
      <c r="C276" s="27"/>
      <c r="D276" s="28"/>
      <c r="E276" s="28"/>
    </row>
    <row r="277" spans="1:5" ht="13.5">
      <c r="A277" s="12"/>
      <c r="B277" s="52"/>
      <c r="C277" s="27"/>
      <c r="D277" s="28"/>
      <c r="E277" s="28"/>
    </row>
    <row r="278" spans="1:5" ht="13.5">
      <c r="A278" s="12"/>
      <c r="B278" s="52"/>
      <c r="C278" s="27"/>
      <c r="D278" s="28"/>
      <c r="E278" s="28"/>
    </row>
    <row r="279" spans="1:5" ht="13.5">
      <c r="A279" s="12"/>
      <c r="B279" s="52"/>
      <c r="C279" s="27"/>
      <c r="D279" s="28"/>
      <c r="E279" s="28"/>
    </row>
    <row r="280" spans="1:5" ht="13.5">
      <c r="A280" s="12"/>
      <c r="B280" s="52"/>
      <c r="C280" s="27"/>
      <c r="D280" s="28"/>
      <c r="E280" s="28"/>
    </row>
    <row r="281" spans="1:5" ht="13.5">
      <c r="A281" s="12"/>
      <c r="B281" s="52"/>
      <c r="C281" s="27"/>
      <c r="D281" s="28"/>
      <c r="E281" s="28"/>
    </row>
    <row r="282" spans="1:5" ht="13.5">
      <c r="A282" s="12"/>
      <c r="B282" s="52"/>
      <c r="C282" s="27"/>
      <c r="D282" s="28"/>
      <c r="E282" s="28"/>
    </row>
    <row r="283" spans="1:5" ht="13.5">
      <c r="A283" s="12"/>
      <c r="B283" s="52"/>
      <c r="C283" s="27"/>
      <c r="D283" s="28"/>
      <c r="E283" s="28"/>
    </row>
    <row r="284" spans="1:5" ht="13.5">
      <c r="A284" s="12"/>
      <c r="B284" s="52"/>
      <c r="C284" s="27"/>
      <c r="D284" s="28"/>
      <c r="E284" s="28"/>
    </row>
    <row r="285" spans="1:5" ht="13.5">
      <c r="A285" s="12"/>
      <c r="B285" s="52"/>
      <c r="C285" s="27"/>
      <c r="D285" s="28"/>
      <c r="E285" s="28"/>
    </row>
    <row r="286" spans="1:5" ht="13.5">
      <c r="A286" s="12"/>
      <c r="B286" s="52"/>
      <c r="C286" s="27"/>
      <c r="D286" s="28"/>
      <c r="E286" s="28"/>
    </row>
    <row r="287" spans="1:5" ht="13.5">
      <c r="A287" s="12"/>
      <c r="B287" s="52"/>
      <c r="C287" s="27"/>
      <c r="D287" s="28"/>
      <c r="E287" s="28"/>
    </row>
    <row r="288" spans="1:5" ht="13.5">
      <c r="A288" s="12"/>
      <c r="B288" s="52"/>
      <c r="C288" s="27"/>
      <c r="D288" s="28"/>
      <c r="E288" s="28"/>
    </row>
    <row r="289" spans="1:5" ht="13.5">
      <c r="A289" s="12"/>
      <c r="B289" s="52"/>
      <c r="C289" s="27"/>
      <c r="D289" s="28"/>
      <c r="E289" s="28"/>
    </row>
    <row r="290" spans="1:5" ht="13.5">
      <c r="A290" s="12"/>
      <c r="B290" s="52"/>
      <c r="C290" s="27"/>
      <c r="D290" s="28"/>
      <c r="E290" s="28"/>
    </row>
    <row r="291" spans="1:5" ht="13.5">
      <c r="A291" s="12"/>
      <c r="B291" s="52"/>
      <c r="C291" s="27"/>
      <c r="D291" s="28"/>
      <c r="E291" s="28"/>
    </row>
    <row r="292" spans="1:5" ht="13.5">
      <c r="A292" s="12"/>
      <c r="B292" s="52"/>
      <c r="C292" s="27"/>
      <c r="D292" s="28"/>
      <c r="E292" s="28"/>
    </row>
    <row r="293" spans="1:5" ht="13.5">
      <c r="A293" s="12"/>
      <c r="B293" s="52"/>
      <c r="C293" s="27"/>
      <c r="D293" s="28"/>
      <c r="E293" s="28"/>
    </row>
    <row r="294" spans="1:5" ht="13.5">
      <c r="A294" s="12"/>
      <c r="B294" s="52"/>
      <c r="C294" s="27"/>
      <c r="D294" s="28"/>
      <c r="E294" s="28"/>
    </row>
    <row r="295" spans="1:5" ht="13.5">
      <c r="A295" s="12"/>
      <c r="B295" s="52"/>
      <c r="C295" s="27"/>
      <c r="D295" s="28"/>
      <c r="E295" s="28"/>
    </row>
    <row r="296" spans="1:5" ht="13.5">
      <c r="A296" s="12"/>
      <c r="B296" s="52"/>
      <c r="C296" s="27"/>
      <c r="D296" s="28"/>
      <c r="E296" s="28"/>
    </row>
    <row r="297" spans="1:5" ht="13.5">
      <c r="A297" s="12"/>
      <c r="B297" s="52"/>
      <c r="C297" s="27"/>
      <c r="D297" s="28"/>
      <c r="E297" s="28"/>
    </row>
    <row r="298" spans="1:5" ht="13.5">
      <c r="A298" s="12"/>
      <c r="B298" s="52"/>
      <c r="C298" s="27"/>
      <c r="D298" s="28"/>
      <c r="E298" s="28"/>
    </row>
    <row r="299" spans="1:5" ht="13.5">
      <c r="A299" s="12"/>
      <c r="B299" s="52"/>
      <c r="C299" s="27"/>
      <c r="D299" s="28"/>
      <c r="E299" s="28"/>
    </row>
    <row r="300" spans="1:5" ht="13.5">
      <c r="A300" s="12"/>
      <c r="B300" s="52"/>
      <c r="C300" s="27"/>
      <c r="D300" s="28"/>
      <c r="E300" s="28"/>
    </row>
    <row r="301" spans="1:5" ht="13.5">
      <c r="A301" s="12"/>
      <c r="B301" s="52"/>
      <c r="C301" s="27"/>
      <c r="D301" s="28"/>
      <c r="E301" s="28"/>
    </row>
    <row r="302" spans="1:5" ht="13.5">
      <c r="A302" s="12"/>
      <c r="B302" s="52"/>
      <c r="C302" s="27"/>
      <c r="D302" s="28"/>
      <c r="E302" s="28"/>
    </row>
    <row r="303" spans="1:5" ht="13.5">
      <c r="A303" s="12"/>
      <c r="B303" s="52"/>
      <c r="C303" s="27"/>
      <c r="D303" s="28"/>
      <c r="E303" s="28"/>
    </row>
    <row r="304" spans="1:5" ht="13.5">
      <c r="A304" s="12"/>
      <c r="B304" s="52"/>
      <c r="C304" s="27"/>
      <c r="D304" s="28"/>
      <c r="E304" s="28"/>
    </row>
    <row r="305" spans="1:5" ht="13.5">
      <c r="A305" s="12"/>
      <c r="B305" s="52"/>
      <c r="C305" s="27"/>
      <c r="D305" s="28"/>
      <c r="E305" s="28"/>
    </row>
    <row r="306" spans="1:5" ht="13.5">
      <c r="A306" s="12"/>
      <c r="B306" s="52"/>
      <c r="C306" s="27"/>
      <c r="D306" s="28"/>
      <c r="E306" s="28"/>
    </row>
    <row r="307" spans="1:5" ht="13.5">
      <c r="A307" s="12"/>
      <c r="B307" s="52"/>
      <c r="C307" s="27"/>
      <c r="D307" s="28"/>
      <c r="E307" s="28"/>
    </row>
    <row r="308" spans="1:5" ht="13.5">
      <c r="A308" s="12"/>
      <c r="B308" s="52"/>
      <c r="C308" s="27"/>
      <c r="D308" s="28"/>
      <c r="E308" s="28"/>
    </row>
    <row r="309" spans="1:5" ht="13.5">
      <c r="A309" s="12"/>
      <c r="B309" s="52"/>
      <c r="C309" s="27"/>
      <c r="D309" s="28"/>
      <c r="E309" s="28"/>
    </row>
    <row r="310" spans="1:5" ht="13.5">
      <c r="A310" s="12"/>
      <c r="B310" s="52"/>
      <c r="C310" s="27"/>
      <c r="D310" s="28"/>
      <c r="E310" s="28"/>
    </row>
    <row r="311" spans="1:5" ht="13.5">
      <c r="A311" s="12"/>
      <c r="B311" s="52"/>
      <c r="C311" s="27"/>
      <c r="D311" s="28"/>
      <c r="E311" s="28"/>
    </row>
    <row r="312" spans="1:5" ht="13.5">
      <c r="A312" s="12"/>
      <c r="B312" s="52"/>
      <c r="C312" s="27"/>
      <c r="D312" s="28"/>
      <c r="E312" s="28"/>
    </row>
    <row r="313" spans="1:5" ht="13.5">
      <c r="A313" s="12"/>
      <c r="B313" s="52"/>
      <c r="C313" s="27"/>
      <c r="D313" s="28"/>
      <c r="E313" s="28"/>
    </row>
    <row r="314" spans="1:5" ht="13.5">
      <c r="A314" s="12"/>
      <c r="B314" s="52"/>
      <c r="C314" s="27"/>
      <c r="D314" s="28"/>
      <c r="E314" s="28"/>
    </row>
    <row r="315" spans="1:5" ht="13.5">
      <c r="A315" s="12"/>
      <c r="B315" s="52"/>
      <c r="C315" s="27"/>
      <c r="D315" s="28"/>
      <c r="E315" s="28"/>
    </row>
    <row r="316" spans="1:5" ht="13.5">
      <c r="A316" s="12"/>
      <c r="B316" s="52"/>
      <c r="C316" s="27"/>
      <c r="D316" s="28"/>
      <c r="E316" s="28"/>
    </row>
    <row r="317" spans="1:5" ht="13.5">
      <c r="A317" s="12"/>
      <c r="B317" s="52"/>
      <c r="C317" s="27"/>
      <c r="D317" s="28"/>
      <c r="E317" s="28"/>
    </row>
    <row r="318" spans="1:5" ht="13.5">
      <c r="A318" s="12"/>
      <c r="B318" s="52"/>
      <c r="C318" s="27"/>
      <c r="D318" s="28"/>
      <c r="E318" s="28"/>
    </row>
    <row r="319" spans="1:5" ht="13.5">
      <c r="A319" s="12"/>
      <c r="B319" s="52"/>
      <c r="C319" s="27"/>
      <c r="D319" s="28"/>
      <c r="E319" s="28"/>
    </row>
    <row r="320" spans="1:5" ht="13.5">
      <c r="A320" s="12"/>
      <c r="B320" s="52"/>
      <c r="C320" s="27"/>
      <c r="D320" s="28"/>
      <c r="E320" s="28"/>
    </row>
    <row r="321" spans="1:5" ht="13.5">
      <c r="A321" s="12"/>
      <c r="B321" s="52"/>
      <c r="C321" s="27"/>
      <c r="D321" s="28"/>
      <c r="E321" s="28"/>
    </row>
    <row r="322" spans="1:5" ht="13.5">
      <c r="A322" s="12"/>
      <c r="B322" s="52"/>
      <c r="C322" s="27"/>
      <c r="D322" s="28"/>
      <c r="E322" s="28"/>
    </row>
    <row r="323" spans="1:5" ht="13.5">
      <c r="A323" s="12"/>
      <c r="B323" s="52"/>
      <c r="C323" s="27"/>
      <c r="D323" s="28"/>
      <c r="E323" s="28"/>
    </row>
    <row r="324" spans="1:5" ht="13.5">
      <c r="A324" s="12"/>
      <c r="B324" s="52"/>
      <c r="C324" s="27"/>
      <c r="D324" s="28"/>
      <c r="E324" s="28"/>
    </row>
    <row r="325" spans="1:5" ht="13.5">
      <c r="A325" s="12"/>
      <c r="B325" s="52"/>
      <c r="C325" s="27"/>
      <c r="D325" s="28"/>
      <c r="E325" s="28"/>
    </row>
    <row r="326" spans="1:5" ht="13.5">
      <c r="A326" s="12"/>
      <c r="B326" s="52"/>
      <c r="C326" s="27"/>
      <c r="D326" s="28"/>
      <c r="E326" s="28"/>
    </row>
    <row r="327" spans="1:5" ht="13.5">
      <c r="A327" s="12"/>
      <c r="B327" s="52"/>
      <c r="C327" s="27"/>
      <c r="D327" s="28"/>
      <c r="E327" s="28"/>
    </row>
    <row r="328" spans="1:5" ht="13.5">
      <c r="A328" s="12"/>
      <c r="B328" s="52"/>
      <c r="C328" s="27"/>
      <c r="D328" s="28"/>
      <c r="E328" s="28"/>
    </row>
    <row r="329" spans="1:5" ht="13.5">
      <c r="A329" s="12"/>
      <c r="B329" s="52"/>
      <c r="C329" s="27"/>
      <c r="D329" s="28"/>
      <c r="E329" s="28"/>
    </row>
    <row r="330" spans="1:5" ht="13.5">
      <c r="A330" s="12"/>
      <c r="B330" s="52"/>
      <c r="C330" s="27"/>
      <c r="D330" s="28"/>
      <c r="E330" s="28"/>
    </row>
    <row r="331" spans="1:5" ht="13.5">
      <c r="A331" s="12"/>
      <c r="B331" s="52"/>
      <c r="C331" s="27"/>
      <c r="D331" s="28"/>
      <c r="E331" s="28"/>
    </row>
    <row r="332" spans="1:5" ht="13.5">
      <c r="A332" s="12"/>
      <c r="B332" s="52"/>
      <c r="C332" s="27"/>
      <c r="D332" s="28"/>
      <c r="E332" s="28"/>
    </row>
    <row r="333" spans="1:5" ht="13.5">
      <c r="A333" s="12"/>
      <c r="B333" s="52"/>
      <c r="C333" s="27"/>
      <c r="D333" s="28"/>
      <c r="E333" s="28"/>
    </row>
    <row r="334" spans="1:5" ht="13.5">
      <c r="A334" s="12"/>
      <c r="B334" s="52"/>
      <c r="C334" s="27"/>
      <c r="D334" s="28"/>
      <c r="E334" s="28"/>
    </row>
    <row r="335" spans="1:5" ht="13.5">
      <c r="A335" s="12"/>
      <c r="B335" s="52"/>
      <c r="C335" s="27"/>
      <c r="D335" s="28"/>
      <c r="E335" s="28"/>
    </row>
  </sheetData>
  <mergeCells count="40">
    <mergeCell ref="A87:W87"/>
    <mergeCell ref="C7:C12"/>
    <mergeCell ref="M8:Q8"/>
    <mergeCell ref="V9:V12"/>
    <mergeCell ref="W9:W12"/>
    <mergeCell ref="S9:S12"/>
    <mergeCell ref="O9:O12"/>
    <mergeCell ref="S8:W8"/>
    <mergeCell ref="D9:D12"/>
    <mergeCell ref="E9:E12"/>
    <mergeCell ref="T2:W2"/>
    <mergeCell ref="A4:W4"/>
    <mergeCell ref="A5:W5"/>
    <mergeCell ref="R7:W7"/>
    <mergeCell ref="F7:K7"/>
    <mergeCell ref="L7:Q7"/>
    <mergeCell ref="A2:B2"/>
    <mergeCell ref="A7:A12"/>
    <mergeCell ref="D7:E8"/>
    <mergeCell ref="I9:I12"/>
    <mergeCell ref="T3:W3"/>
    <mergeCell ref="G8:K8"/>
    <mergeCell ref="T9:T12"/>
    <mergeCell ref="U9:U12"/>
    <mergeCell ref="G9:G12"/>
    <mergeCell ref="H9:H12"/>
    <mergeCell ref="P9:P12"/>
    <mergeCell ref="K9:K12"/>
    <mergeCell ref="M9:M12"/>
    <mergeCell ref="N9:N12"/>
    <mergeCell ref="A111:W111"/>
    <mergeCell ref="Q9:Q12"/>
    <mergeCell ref="A74:W74"/>
    <mergeCell ref="A13:W13"/>
    <mergeCell ref="A19:W19"/>
    <mergeCell ref="J9:J12"/>
    <mergeCell ref="A93:W93"/>
    <mergeCell ref="A20:W20"/>
    <mergeCell ref="A66:W66"/>
    <mergeCell ref="A79:W79"/>
  </mergeCells>
  <printOptions/>
  <pageMargins left="0.75" right="0.75" top="1" bottom="1" header="0.5" footer="0.5"/>
  <pageSetup horizontalDpi="600" verticalDpi="600" orientation="landscape" paperSize="9" scale="55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270"/>
  <sheetViews>
    <sheetView tabSelected="1" workbookViewId="0" topLeftCell="A1">
      <selection activeCell="D6" sqref="D6:H6"/>
    </sheetView>
  </sheetViews>
  <sheetFormatPr defaultColWidth="9.00390625" defaultRowHeight="12.75"/>
  <cols>
    <col min="1" max="1" width="43.50390625" style="10" customWidth="1"/>
    <col min="2" max="2" width="9.125" style="381" customWidth="1"/>
    <col min="3" max="3" width="9.875" style="381" customWidth="1"/>
    <col min="4" max="4" width="10.50390625" style="10" customWidth="1"/>
    <col min="5" max="5" width="9.125" style="10" customWidth="1"/>
    <col min="6" max="6" width="7.25390625" style="10" customWidth="1"/>
    <col min="7" max="7" width="9.50390625" style="215" customWidth="1"/>
    <col min="8" max="8" width="14.25390625" style="406" customWidth="1"/>
    <col min="9" max="9" width="13.75390625" style="406" customWidth="1"/>
    <col min="10" max="16384" width="9.125" style="10" customWidth="1"/>
  </cols>
  <sheetData>
    <row r="1" spans="1:9" ht="15">
      <c r="A1" s="6"/>
      <c r="B1" s="379"/>
      <c r="C1" s="379"/>
      <c r="D1" s="512" t="s">
        <v>196</v>
      </c>
      <c r="E1" s="513"/>
      <c r="F1" s="513"/>
      <c r="G1" s="513"/>
      <c r="H1" s="513"/>
      <c r="I1" s="394"/>
    </row>
    <row r="2" spans="1:9" ht="15">
      <c r="A2" s="6"/>
      <c r="B2" s="379"/>
      <c r="C2" s="379"/>
      <c r="D2" s="514" t="s">
        <v>200</v>
      </c>
      <c r="E2" s="514"/>
      <c r="F2" s="514"/>
      <c r="G2" s="514"/>
      <c r="H2" s="514"/>
      <c r="I2" s="394"/>
    </row>
    <row r="3" spans="1:9" ht="15">
      <c r="A3" s="6"/>
      <c r="B3" s="379"/>
      <c r="C3" s="379"/>
      <c r="D3" s="514" t="s">
        <v>195</v>
      </c>
      <c r="E3" s="514"/>
      <c r="F3" s="514"/>
      <c r="G3" s="514"/>
      <c r="H3" s="514"/>
      <c r="I3" s="394"/>
    </row>
    <row r="4" spans="1:9" ht="15">
      <c r="A4" s="6"/>
      <c r="B4" s="379"/>
      <c r="C4" s="379"/>
      <c r="D4" s="514" t="s">
        <v>201</v>
      </c>
      <c r="E4" s="514"/>
      <c r="F4" s="514"/>
      <c r="G4" s="514"/>
      <c r="H4" s="514"/>
      <c r="I4" s="394"/>
    </row>
    <row r="5" spans="1:9" ht="15">
      <c r="A5" s="6"/>
      <c r="B5" s="379"/>
      <c r="C5" s="379"/>
      <c r="D5" s="508" t="s">
        <v>206</v>
      </c>
      <c r="E5" s="508"/>
      <c r="F5" s="508"/>
      <c r="G5" s="509"/>
      <c r="H5" s="509"/>
      <c r="I5" s="394"/>
    </row>
    <row r="6" spans="1:9" ht="15">
      <c r="A6" s="6"/>
      <c r="B6" s="379"/>
      <c r="C6" s="379"/>
      <c r="D6" s="510" t="s">
        <v>216</v>
      </c>
      <c r="E6" s="511"/>
      <c r="F6" s="511"/>
      <c r="G6" s="496"/>
      <c r="H6" s="496"/>
      <c r="I6" s="394"/>
    </row>
    <row r="7" spans="1:9" ht="15">
      <c r="A7" s="6"/>
      <c r="B7" s="379"/>
      <c r="C7" s="379"/>
      <c r="D7" s="412"/>
      <c r="E7" s="412"/>
      <c r="F7" s="412"/>
      <c r="G7" s="412"/>
      <c r="H7" s="412"/>
      <c r="I7" s="394"/>
    </row>
    <row r="8" spans="1:9" ht="15">
      <c r="A8" s="495" t="s">
        <v>214</v>
      </c>
      <c r="B8" s="495"/>
      <c r="C8" s="495"/>
      <c r="D8" s="495"/>
      <c r="E8" s="495"/>
      <c r="F8" s="495"/>
      <c r="G8" s="496"/>
      <c r="H8" s="496"/>
      <c r="I8" s="496"/>
    </row>
    <row r="9" spans="1:9" ht="15" customHeight="1">
      <c r="A9" s="479" t="s">
        <v>15</v>
      </c>
      <c r="B9" s="382" t="s">
        <v>0</v>
      </c>
      <c r="C9" s="505" t="s">
        <v>213</v>
      </c>
      <c r="D9" s="506"/>
      <c r="E9" s="506"/>
      <c r="F9" s="506"/>
      <c r="G9" s="507"/>
      <c r="H9" s="502" t="s">
        <v>182</v>
      </c>
      <c r="I9" s="497" t="s">
        <v>183</v>
      </c>
    </row>
    <row r="10" spans="1:9" ht="13.5">
      <c r="A10" s="480"/>
      <c r="B10" s="383" t="s">
        <v>1</v>
      </c>
      <c r="C10" s="391"/>
      <c r="D10" s="470" t="s">
        <v>16</v>
      </c>
      <c r="E10" s="471"/>
      <c r="F10" s="471"/>
      <c r="G10" s="376"/>
      <c r="H10" s="503"/>
      <c r="I10" s="498"/>
    </row>
    <row r="11" spans="1:9" ht="15" customHeight="1">
      <c r="A11" s="480"/>
      <c r="B11" s="383" t="s">
        <v>2</v>
      </c>
      <c r="C11" s="392"/>
      <c r="D11" s="456" t="s">
        <v>17</v>
      </c>
      <c r="E11" s="456" t="s">
        <v>12</v>
      </c>
      <c r="F11" s="456" t="s">
        <v>13</v>
      </c>
      <c r="G11" s="500" t="s">
        <v>14</v>
      </c>
      <c r="H11" s="503"/>
      <c r="I11" s="498"/>
    </row>
    <row r="12" spans="1:9" ht="12.75">
      <c r="A12" s="480"/>
      <c r="B12" s="383"/>
      <c r="C12" s="392" t="s">
        <v>171</v>
      </c>
      <c r="D12" s="456"/>
      <c r="E12" s="456"/>
      <c r="F12" s="456"/>
      <c r="G12" s="500"/>
      <c r="H12" s="503"/>
      <c r="I12" s="498"/>
    </row>
    <row r="13" spans="1:9" ht="12.75">
      <c r="A13" s="480"/>
      <c r="B13" s="383"/>
      <c r="C13" s="392"/>
      <c r="D13" s="456"/>
      <c r="E13" s="456"/>
      <c r="F13" s="456"/>
      <c r="G13" s="500"/>
      <c r="H13" s="503"/>
      <c r="I13" s="498"/>
    </row>
    <row r="14" spans="1:9" ht="13.5">
      <c r="A14" s="481"/>
      <c r="B14" s="384"/>
      <c r="C14" s="393"/>
      <c r="D14" s="457"/>
      <c r="E14" s="457"/>
      <c r="F14" s="457"/>
      <c r="G14" s="501"/>
      <c r="H14" s="504"/>
      <c r="I14" s="499"/>
    </row>
    <row r="15" spans="1:9" ht="13.5">
      <c r="A15" s="425">
        <v>1</v>
      </c>
      <c r="B15" s="389">
        <v>2</v>
      </c>
      <c r="C15" s="389">
        <v>3</v>
      </c>
      <c r="D15" s="426">
        <v>4</v>
      </c>
      <c r="E15" s="426">
        <v>5</v>
      </c>
      <c r="F15" s="426">
        <v>6</v>
      </c>
      <c r="G15" s="427">
        <v>7</v>
      </c>
      <c r="H15" s="428">
        <v>8</v>
      </c>
      <c r="I15" s="429">
        <v>9</v>
      </c>
    </row>
    <row r="16" spans="1:9" s="215" customFormat="1" ht="17.25" customHeight="1">
      <c r="A16" s="451" t="s">
        <v>92</v>
      </c>
      <c r="B16" s="484"/>
      <c r="C16" s="484"/>
      <c r="D16" s="484"/>
      <c r="E16" s="484"/>
      <c r="F16" s="484"/>
      <c r="G16" s="484"/>
      <c r="H16" s="484"/>
      <c r="I16" s="485"/>
    </row>
    <row r="17" spans="1:9" s="222" customFormat="1" ht="63.75" customHeight="1">
      <c r="A17" s="377" t="s">
        <v>207</v>
      </c>
      <c r="B17" s="242" t="s">
        <v>46</v>
      </c>
      <c r="C17" s="434">
        <v>3268</v>
      </c>
      <c r="D17" s="280"/>
      <c r="E17" s="280"/>
      <c r="F17" s="280"/>
      <c r="G17" s="436">
        <v>3268</v>
      </c>
      <c r="H17" s="395" t="s">
        <v>184</v>
      </c>
      <c r="I17" s="395" t="s">
        <v>184</v>
      </c>
    </row>
    <row r="18" spans="1:9" s="227" customFormat="1" ht="23.25" customHeight="1">
      <c r="A18" s="377" t="s">
        <v>124</v>
      </c>
      <c r="B18" s="224"/>
      <c r="C18" s="435">
        <f>D18+E18+F18+G18</f>
        <v>3268</v>
      </c>
      <c r="D18" s="225"/>
      <c r="E18" s="225"/>
      <c r="F18" s="225"/>
      <c r="G18" s="444">
        <f>SUM(G17:G17)</f>
        <v>3268</v>
      </c>
      <c r="H18" s="396"/>
      <c r="I18" s="396"/>
    </row>
    <row r="19" spans="1:9" s="239" customFormat="1" ht="19.5" customHeight="1">
      <c r="A19" s="492" t="s">
        <v>180</v>
      </c>
      <c r="B19" s="493"/>
      <c r="C19" s="493"/>
      <c r="D19" s="493"/>
      <c r="E19" s="493"/>
      <c r="F19" s="493"/>
      <c r="G19" s="493"/>
      <c r="H19" s="493"/>
      <c r="I19" s="494"/>
    </row>
    <row r="20" spans="1:9" s="215" customFormat="1" ht="22.5" customHeight="1">
      <c r="A20" s="486" t="s">
        <v>97</v>
      </c>
      <c r="B20" s="487"/>
      <c r="C20" s="487"/>
      <c r="D20" s="487"/>
      <c r="E20" s="487"/>
      <c r="F20" s="487"/>
      <c r="G20" s="490"/>
      <c r="H20" s="490"/>
      <c r="I20" s="491"/>
    </row>
    <row r="21" spans="1:9" s="239" customFormat="1" ht="59.25" customHeight="1">
      <c r="A21" s="378" t="s">
        <v>61</v>
      </c>
      <c r="B21" s="242" t="s">
        <v>46</v>
      </c>
      <c r="C21" s="434">
        <f>D21+E21+F21+G21</f>
        <v>8000</v>
      </c>
      <c r="D21" s="244"/>
      <c r="E21" s="244"/>
      <c r="F21" s="244"/>
      <c r="G21" s="434">
        <v>8000</v>
      </c>
      <c r="H21" s="397" t="s">
        <v>186</v>
      </c>
      <c r="I21" s="395" t="s">
        <v>189</v>
      </c>
    </row>
    <row r="22" spans="1:9" s="239" customFormat="1" ht="50.25" customHeight="1">
      <c r="A22" s="378" t="s">
        <v>188</v>
      </c>
      <c r="B22" s="242" t="s">
        <v>26</v>
      </c>
      <c r="C22" s="434">
        <f aca="true" t="shared" si="0" ref="C22:C31">D22+E22+F22+G22</f>
        <v>2500</v>
      </c>
      <c r="D22" s="244"/>
      <c r="E22" s="244"/>
      <c r="F22" s="244"/>
      <c r="G22" s="434">
        <v>2500</v>
      </c>
      <c r="H22" s="395" t="s">
        <v>187</v>
      </c>
      <c r="I22" s="395" t="s">
        <v>189</v>
      </c>
    </row>
    <row r="23" spans="1:9" s="313" customFormat="1" ht="39" customHeight="1">
      <c r="A23" s="378" t="s">
        <v>161</v>
      </c>
      <c r="B23" s="242" t="s">
        <v>26</v>
      </c>
      <c r="C23" s="434">
        <f t="shared" si="0"/>
        <v>5000</v>
      </c>
      <c r="D23" s="244"/>
      <c r="E23" s="244"/>
      <c r="F23" s="244"/>
      <c r="G23" s="434">
        <v>5000</v>
      </c>
      <c r="H23" s="395" t="s">
        <v>184</v>
      </c>
      <c r="I23" s="395" t="s">
        <v>184</v>
      </c>
    </row>
    <row r="24" spans="1:9" s="239" customFormat="1" ht="43.5" customHeight="1">
      <c r="A24" s="257" t="s">
        <v>90</v>
      </c>
      <c r="B24" s="242" t="s">
        <v>165</v>
      </c>
      <c r="C24" s="434">
        <f t="shared" si="0"/>
        <v>1500</v>
      </c>
      <c r="D24" s="244"/>
      <c r="E24" s="244"/>
      <c r="F24" s="244"/>
      <c r="G24" s="434">
        <v>1500</v>
      </c>
      <c r="H24" s="395" t="s">
        <v>184</v>
      </c>
      <c r="I24" s="395" t="s">
        <v>184</v>
      </c>
    </row>
    <row r="25" spans="1:9" s="239" customFormat="1" ht="39" customHeight="1">
      <c r="A25" s="257" t="s">
        <v>126</v>
      </c>
      <c r="B25" s="242">
        <v>2009</v>
      </c>
      <c r="C25" s="434">
        <f t="shared" si="0"/>
        <v>1500</v>
      </c>
      <c r="D25" s="244"/>
      <c r="E25" s="244"/>
      <c r="F25" s="244"/>
      <c r="G25" s="445">
        <v>1500</v>
      </c>
      <c r="H25" s="395" t="s">
        <v>184</v>
      </c>
      <c r="I25" s="395" t="s">
        <v>184</v>
      </c>
    </row>
    <row r="26" spans="1:9" s="215" customFormat="1" ht="45.75" customHeight="1">
      <c r="A26" s="257" t="s">
        <v>190</v>
      </c>
      <c r="B26" s="242" t="s">
        <v>11</v>
      </c>
      <c r="C26" s="434">
        <f t="shared" si="0"/>
        <v>2970</v>
      </c>
      <c r="D26" s="244"/>
      <c r="E26" s="244"/>
      <c r="F26" s="244"/>
      <c r="G26" s="434">
        <v>2970</v>
      </c>
      <c r="H26" s="395" t="s">
        <v>184</v>
      </c>
      <c r="I26" s="395" t="s">
        <v>184</v>
      </c>
    </row>
    <row r="27" spans="1:10" s="276" customFormat="1" ht="45" customHeight="1">
      <c r="A27" s="257" t="s">
        <v>80</v>
      </c>
      <c r="B27" s="242" t="s">
        <v>21</v>
      </c>
      <c r="C27" s="434">
        <f t="shared" si="0"/>
        <v>5000</v>
      </c>
      <c r="D27" s="271"/>
      <c r="E27" s="271"/>
      <c r="F27" s="271"/>
      <c r="G27" s="445">
        <v>5000</v>
      </c>
      <c r="H27" s="395" t="s">
        <v>184</v>
      </c>
      <c r="I27" s="395" t="s">
        <v>184</v>
      </c>
      <c r="J27" s="414"/>
    </row>
    <row r="28" spans="1:10" s="276" customFormat="1" ht="84" customHeight="1">
      <c r="A28" s="419" t="s">
        <v>209</v>
      </c>
      <c r="B28" s="424">
        <v>2009</v>
      </c>
      <c r="C28" s="433">
        <v>1461.7</v>
      </c>
      <c r="D28" s="421"/>
      <c r="E28" s="420"/>
      <c r="F28" s="420"/>
      <c r="G28" s="424">
        <v>1461.7</v>
      </c>
      <c r="H28" s="395" t="s">
        <v>184</v>
      </c>
      <c r="I28" s="395" t="s">
        <v>184</v>
      </c>
      <c r="J28" s="413"/>
    </row>
    <row r="29" spans="1:10" s="276" customFormat="1" ht="72" customHeight="1">
      <c r="A29" s="377" t="s">
        <v>210</v>
      </c>
      <c r="B29" s="242">
        <v>2009</v>
      </c>
      <c r="C29" s="242">
        <v>26807.8</v>
      </c>
      <c r="D29" s="280"/>
      <c r="E29" s="280"/>
      <c r="F29" s="280"/>
      <c r="G29" s="243">
        <v>26807.8</v>
      </c>
      <c r="H29" s="395" t="s">
        <v>184</v>
      </c>
      <c r="I29" s="395" t="s">
        <v>184</v>
      </c>
      <c r="J29" s="413"/>
    </row>
    <row r="30" spans="1:10" s="276" customFormat="1" ht="60" customHeight="1">
      <c r="A30" s="377" t="s">
        <v>215</v>
      </c>
      <c r="B30" s="242" t="s">
        <v>94</v>
      </c>
      <c r="C30" s="434">
        <f>D30+E30+F30+G30</f>
        <v>1058</v>
      </c>
      <c r="D30" s="280"/>
      <c r="E30" s="280"/>
      <c r="F30" s="280"/>
      <c r="G30" s="436">
        <v>1058</v>
      </c>
      <c r="H30" s="395" t="s">
        <v>184</v>
      </c>
      <c r="I30" s="395" t="s">
        <v>184</v>
      </c>
      <c r="J30" s="413"/>
    </row>
    <row r="31" spans="1:10" s="215" customFormat="1" ht="13.5">
      <c r="A31" s="271" t="s">
        <v>116</v>
      </c>
      <c r="B31" s="240"/>
      <c r="C31" s="386">
        <f t="shared" si="0"/>
        <v>55797.5</v>
      </c>
      <c r="D31" s="271"/>
      <c r="E31" s="271"/>
      <c r="F31" s="271"/>
      <c r="G31" s="240">
        <f>SUM(D21:G30)</f>
        <v>55797.5</v>
      </c>
      <c r="H31" s="271">
        <f>SUM(H21:H27)</f>
        <v>0</v>
      </c>
      <c r="I31" s="271">
        <f>SUM(I21:I27)</f>
        <v>0</v>
      </c>
      <c r="J31" s="415"/>
    </row>
    <row r="32" spans="1:9" s="215" customFormat="1" ht="12">
      <c r="A32" s="486" t="s">
        <v>98</v>
      </c>
      <c r="B32" s="487"/>
      <c r="C32" s="487"/>
      <c r="D32" s="487"/>
      <c r="E32" s="487"/>
      <c r="F32" s="487"/>
      <c r="G32" s="488"/>
      <c r="H32" s="488"/>
      <c r="I32" s="489"/>
    </row>
    <row r="33" spans="1:21" s="215" customFormat="1" ht="47.25" customHeight="1">
      <c r="A33" s="282" t="s">
        <v>166</v>
      </c>
      <c r="B33" s="242" t="s">
        <v>26</v>
      </c>
      <c r="C33" s="434">
        <f>D33+E33+F33+G33</f>
        <v>6370</v>
      </c>
      <c r="D33" s="281"/>
      <c r="E33" s="281"/>
      <c r="F33" s="281"/>
      <c r="G33" s="434">
        <v>6370</v>
      </c>
      <c r="H33" s="395" t="s">
        <v>184</v>
      </c>
      <c r="I33" s="395" t="s">
        <v>184</v>
      </c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</row>
    <row r="34" spans="1:21" s="215" customFormat="1" ht="13.5">
      <c r="A34" s="271" t="s">
        <v>118</v>
      </c>
      <c r="B34" s="240"/>
      <c r="C34" s="435">
        <f>D34+E34+F34+G34</f>
        <v>6370</v>
      </c>
      <c r="D34" s="271"/>
      <c r="E34" s="271"/>
      <c r="F34" s="271"/>
      <c r="G34" s="446">
        <f>SUM(G33:G33)</f>
        <v>6370</v>
      </c>
      <c r="H34" s="398"/>
      <c r="I34" s="39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</row>
    <row r="35" spans="1:9" s="215" customFormat="1" ht="12">
      <c r="A35" s="486" t="s">
        <v>99</v>
      </c>
      <c r="B35" s="487"/>
      <c r="C35" s="487"/>
      <c r="D35" s="487"/>
      <c r="E35" s="487"/>
      <c r="F35" s="487"/>
      <c r="G35" s="488"/>
      <c r="H35" s="488"/>
      <c r="I35" s="489"/>
    </row>
    <row r="36" spans="1:9" s="215" customFormat="1" ht="48" customHeight="1">
      <c r="A36" s="257" t="s">
        <v>198</v>
      </c>
      <c r="B36" s="242" t="s">
        <v>46</v>
      </c>
      <c r="C36" s="434">
        <f>D36+E36+F36+G36</f>
        <v>700</v>
      </c>
      <c r="D36" s="244"/>
      <c r="E36" s="244"/>
      <c r="F36" s="244"/>
      <c r="G36" s="434">
        <v>700</v>
      </c>
      <c r="H36" s="395" t="s">
        <v>184</v>
      </c>
      <c r="I36" s="395" t="s">
        <v>184</v>
      </c>
    </row>
    <row r="37" spans="1:9" s="215" customFormat="1" ht="51" customHeight="1">
      <c r="A37" s="257" t="s">
        <v>199</v>
      </c>
      <c r="B37" s="242" t="s">
        <v>46</v>
      </c>
      <c r="C37" s="434">
        <f>D37+E37+F37+G37</f>
        <v>500</v>
      </c>
      <c r="D37" s="244"/>
      <c r="E37" s="244"/>
      <c r="F37" s="244"/>
      <c r="G37" s="445">
        <v>500</v>
      </c>
      <c r="H37" s="395" t="s">
        <v>184</v>
      </c>
      <c r="I37" s="395" t="s">
        <v>184</v>
      </c>
    </row>
    <row r="38" spans="1:9" s="215" customFormat="1" ht="59.25" customHeight="1">
      <c r="A38" s="282" t="s">
        <v>173</v>
      </c>
      <c r="B38" s="285">
        <v>2009</v>
      </c>
      <c r="C38" s="436">
        <f>D38+E38+F38+G38</f>
        <v>3000</v>
      </c>
      <c r="D38" s="286"/>
      <c r="E38" s="286"/>
      <c r="F38" s="286"/>
      <c r="G38" s="436">
        <v>3000</v>
      </c>
      <c r="H38" s="395" t="s">
        <v>184</v>
      </c>
      <c r="I38" s="395" t="s">
        <v>184</v>
      </c>
    </row>
    <row r="39" spans="1:9" s="215" customFormat="1" ht="13.5">
      <c r="A39" s="271" t="s">
        <v>117</v>
      </c>
      <c r="B39" s="285"/>
      <c r="C39" s="437">
        <f>SUM(C36:C38)</f>
        <v>4200</v>
      </c>
      <c r="D39" s="288"/>
      <c r="E39" s="288"/>
      <c r="F39" s="288"/>
      <c r="G39" s="437">
        <f>SUM(G36:G38)</f>
        <v>4200</v>
      </c>
      <c r="H39" s="399"/>
      <c r="I39" s="399"/>
    </row>
    <row r="40" spans="1:21" s="215" customFormat="1" ht="13.5">
      <c r="A40" s="486" t="s">
        <v>101</v>
      </c>
      <c r="B40" s="487"/>
      <c r="C40" s="487"/>
      <c r="D40" s="487"/>
      <c r="E40" s="487"/>
      <c r="F40" s="487"/>
      <c r="G40" s="488"/>
      <c r="H40" s="488"/>
      <c r="I40" s="489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</row>
    <row r="41" spans="1:21" s="215" customFormat="1" ht="42" customHeight="1">
      <c r="A41" s="417" t="s">
        <v>202</v>
      </c>
      <c r="B41" s="416" t="s">
        <v>203</v>
      </c>
      <c r="C41" s="438">
        <v>25000</v>
      </c>
      <c r="D41" s="422"/>
      <c r="E41" s="422"/>
      <c r="F41" s="422"/>
      <c r="G41" s="438">
        <v>25000</v>
      </c>
      <c r="H41" s="423" t="s">
        <v>184</v>
      </c>
      <c r="I41" s="423" t="s">
        <v>184</v>
      </c>
      <c r="J41" s="431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</row>
    <row r="42" spans="1:21" s="215" customFormat="1" ht="42.75" customHeight="1">
      <c r="A42" s="378" t="s">
        <v>197</v>
      </c>
      <c r="B42" s="291">
        <v>2009</v>
      </c>
      <c r="C42" s="439">
        <f>D42+E42+F42+G42</f>
        <v>9600</v>
      </c>
      <c r="D42" s="281"/>
      <c r="E42" s="281"/>
      <c r="F42" s="281"/>
      <c r="G42" s="434">
        <v>9600</v>
      </c>
      <c r="H42" s="395" t="s">
        <v>184</v>
      </c>
      <c r="I42" s="395" t="s">
        <v>184</v>
      </c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</row>
    <row r="43" spans="1:21" s="215" customFormat="1" ht="44.25" customHeight="1">
      <c r="A43" s="378" t="s">
        <v>178</v>
      </c>
      <c r="B43" s="292" t="s">
        <v>24</v>
      </c>
      <c r="C43" s="439">
        <f>D43+E43+F43+G43</f>
        <v>2500</v>
      </c>
      <c r="D43" s="281"/>
      <c r="E43" s="281"/>
      <c r="F43" s="281"/>
      <c r="G43" s="434">
        <v>2500</v>
      </c>
      <c r="H43" s="395" t="s">
        <v>184</v>
      </c>
      <c r="I43" s="395" t="s">
        <v>184</v>
      </c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</row>
    <row r="44" spans="1:9" s="239" customFormat="1" ht="41.25" customHeight="1">
      <c r="A44" s="282" t="s">
        <v>179</v>
      </c>
      <c r="B44" s="242">
        <v>2009</v>
      </c>
      <c r="C44" s="439">
        <f>D44+E44+F44+G44</f>
        <v>5000</v>
      </c>
      <c r="D44" s="280"/>
      <c r="E44" s="280"/>
      <c r="F44" s="289"/>
      <c r="G44" s="447">
        <v>5000</v>
      </c>
      <c r="H44" s="395" t="s">
        <v>184</v>
      </c>
      <c r="I44" s="395" t="s">
        <v>184</v>
      </c>
    </row>
    <row r="45" spans="1:9" s="239" customFormat="1" ht="43.5" customHeight="1">
      <c r="A45" s="282" t="s">
        <v>177</v>
      </c>
      <c r="B45" s="242" t="s">
        <v>26</v>
      </c>
      <c r="C45" s="439">
        <f>D45+E45+F45+G45</f>
        <v>3800</v>
      </c>
      <c r="D45" s="280"/>
      <c r="E45" s="280"/>
      <c r="F45" s="289"/>
      <c r="G45" s="447">
        <v>3800</v>
      </c>
      <c r="H45" s="395" t="s">
        <v>184</v>
      </c>
      <c r="I45" s="395" t="s">
        <v>184</v>
      </c>
    </row>
    <row r="46" spans="1:9" s="239" customFormat="1" ht="43.5" customHeight="1">
      <c r="A46" s="282" t="s">
        <v>211</v>
      </c>
      <c r="B46" s="242">
        <v>2009</v>
      </c>
      <c r="C46" s="291">
        <v>671.5</v>
      </c>
      <c r="D46" s="280"/>
      <c r="E46" s="280"/>
      <c r="F46" s="289"/>
      <c r="G46" s="243">
        <v>671.5</v>
      </c>
      <c r="H46" s="395" t="s">
        <v>208</v>
      </c>
      <c r="I46" s="395" t="s">
        <v>208</v>
      </c>
    </row>
    <row r="47" spans="1:9" s="215" customFormat="1" ht="15">
      <c r="A47" s="271" t="s">
        <v>120</v>
      </c>
      <c r="B47" s="240"/>
      <c r="C47" s="387">
        <f>D47+E47+F47+G47</f>
        <v>46571.5</v>
      </c>
      <c r="D47" s="271"/>
      <c r="E47" s="271">
        <f>SUM(E42:E44)</f>
        <v>0</v>
      </c>
      <c r="F47" s="271">
        <f>SUM(F42:F44)</f>
        <v>0</v>
      </c>
      <c r="G47" s="240">
        <f>SUM(G41:G46)</f>
        <v>46571.5</v>
      </c>
      <c r="H47" s="398"/>
      <c r="I47" s="398"/>
    </row>
    <row r="48" spans="1:9" s="215" customFormat="1" ht="12">
      <c r="A48" s="486" t="s">
        <v>102</v>
      </c>
      <c r="B48" s="487"/>
      <c r="C48" s="487"/>
      <c r="D48" s="487"/>
      <c r="E48" s="487"/>
      <c r="F48" s="487"/>
      <c r="G48" s="488"/>
      <c r="H48" s="488"/>
      <c r="I48" s="489"/>
    </row>
    <row r="49" spans="1:9" s="215" customFormat="1" ht="38.25" customHeight="1">
      <c r="A49" s="257" t="s">
        <v>156</v>
      </c>
      <c r="B49" s="242"/>
      <c r="C49" s="440">
        <f aca="true" t="shared" si="1" ref="C49:C60">D49+E49+F49+G49</f>
        <v>7000</v>
      </c>
      <c r="D49" s="270"/>
      <c r="E49" s="270"/>
      <c r="F49" s="270"/>
      <c r="G49" s="445">
        <v>7000</v>
      </c>
      <c r="H49" s="395" t="s">
        <v>184</v>
      </c>
      <c r="I49" s="395" t="s">
        <v>184</v>
      </c>
    </row>
    <row r="50" spans="1:10" s="215" customFormat="1" ht="86.25" customHeight="1">
      <c r="A50" s="257" t="s">
        <v>181</v>
      </c>
      <c r="B50" s="242">
        <v>2009</v>
      </c>
      <c r="C50" s="441">
        <f t="shared" si="1"/>
        <v>20000</v>
      </c>
      <c r="D50" s="270"/>
      <c r="E50" s="270"/>
      <c r="F50" s="270"/>
      <c r="G50" s="445">
        <v>20000</v>
      </c>
      <c r="H50" s="395" t="s">
        <v>184</v>
      </c>
      <c r="I50" s="395" t="s">
        <v>184</v>
      </c>
      <c r="J50" s="415"/>
    </row>
    <row r="51" spans="1:10" s="215" customFormat="1" ht="57" customHeight="1">
      <c r="A51" s="417" t="s">
        <v>204</v>
      </c>
      <c r="B51" s="416" t="s">
        <v>205</v>
      </c>
      <c r="C51" s="438">
        <v>3500</v>
      </c>
      <c r="D51" s="418"/>
      <c r="E51" s="418"/>
      <c r="F51" s="418"/>
      <c r="G51" s="438">
        <v>3500</v>
      </c>
      <c r="H51" s="395" t="s">
        <v>184</v>
      </c>
      <c r="I51" s="395" t="s">
        <v>184</v>
      </c>
      <c r="J51" s="430"/>
    </row>
    <row r="52" spans="1:9" s="215" customFormat="1" ht="36.75" customHeight="1">
      <c r="A52" s="257" t="s">
        <v>175</v>
      </c>
      <c r="B52" s="242">
        <v>2009</v>
      </c>
      <c r="C52" s="441">
        <f t="shared" si="1"/>
        <v>10000</v>
      </c>
      <c r="D52" s="270"/>
      <c r="E52" s="270"/>
      <c r="F52" s="270"/>
      <c r="G52" s="445">
        <v>10000</v>
      </c>
      <c r="H52" s="395" t="s">
        <v>184</v>
      </c>
      <c r="I52" s="395" t="s">
        <v>184</v>
      </c>
    </row>
    <row r="53" spans="1:9" s="215" customFormat="1" ht="165.75" customHeight="1">
      <c r="A53" s="257" t="s">
        <v>192</v>
      </c>
      <c r="B53" s="242"/>
      <c r="C53" s="441">
        <f t="shared" si="1"/>
        <v>11000</v>
      </c>
      <c r="D53" s="270"/>
      <c r="E53" s="270"/>
      <c r="F53" s="270"/>
      <c r="G53" s="445">
        <v>11000</v>
      </c>
      <c r="H53" s="395" t="s">
        <v>184</v>
      </c>
      <c r="I53" s="395" t="s">
        <v>184</v>
      </c>
    </row>
    <row r="54" spans="1:9" s="215" customFormat="1" ht="35.25" customHeight="1">
      <c r="A54" s="257" t="s">
        <v>191</v>
      </c>
      <c r="B54" s="242"/>
      <c r="C54" s="441">
        <f t="shared" si="1"/>
        <v>1500</v>
      </c>
      <c r="D54" s="270"/>
      <c r="E54" s="270"/>
      <c r="F54" s="270"/>
      <c r="G54" s="445">
        <v>1500</v>
      </c>
      <c r="H54" s="395" t="s">
        <v>184</v>
      </c>
      <c r="I54" s="395" t="s">
        <v>184</v>
      </c>
    </row>
    <row r="55" spans="1:9" s="215" customFormat="1" ht="76.5" customHeight="1">
      <c r="A55" s="257" t="s">
        <v>193</v>
      </c>
      <c r="B55" s="242">
        <v>2009</v>
      </c>
      <c r="C55" s="441">
        <f t="shared" si="1"/>
        <v>500</v>
      </c>
      <c r="D55" s="270"/>
      <c r="E55" s="270"/>
      <c r="F55" s="270"/>
      <c r="G55" s="445">
        <v>500</v>
      </c>
      <c r="H55" s="395" t="s">
        <v>184</v>
      </c>
      <c r="I55" s="395" t="s">
        <v>184</v>
      </c>
    </row>
    <row r="56" spans="1:9" s="215" customFormat="1" ht="81" customHeight="1">
      <c r="A56" s="257" t="s">
        <v>194</v>
      </c>
      <c r="B56" s="242">
        <v>2009</v>
      </c>
      <c r="C56" s="441">
        <f t="shared" si="1"/>
        <v>500</v>
      </c>
      <c r="D56" s="270"/>
      <c r="E56" s="270"/>
      <c r="F56" s="270"/>
      <c r="G56" s="445">
        <v>500</v>
      </c>
      <c r="H56" s="395" t="s">
        <v>184</v>
      </c>
      <c r="I56" s="395" t="s">
        <v>184</v>
      </c>
    </row>
    <row r="57" spans="1:9" s="215" customFormat="1" ht="70.5" customHeight="1">
      <c r="A57" s="257" t="s">
        <v>42</v>
      </c>
      <c r="B57" s="242">
        <v>2009</v>
      </c>
      <c r="C57" s="441">
        <f t="shared" si="1"/>
        <v>300</v>
      </c>
      <c r="D57" s="244"/>
      <c r="E57" s="244"/>
      <c r="F57" s="244"/>
      <c r="G57" s="434">
        <v>300</v>
      </c>
      <c r="H57" s="395" t="s">
        <v>184</v>
      </c>
      <c r="I57" s="395" t="s">
        <v>184</v>
      </c>
    </row>
    <row r="58" spans="1:9" s="215" customFormat="1" ht="38.25" customHeight="1">
      <c r="A58" s="257" t="s">
        <v>160</v>
      </c>
      <c r="B58" s="242" t="s">
        <v>26</v>
      </c>
      <c r="C58" s="441">
        <f t="shared" si="1"/>
        <v>1500</v>
      </c>
      <c r="D58" s="244"/>
      <c r="E58" s="244"/>
      <c r="F58" s="244"/>
      <c r="G58" s="434">
        <v>1500</v>
      </c>
      <c r="H58" s="395" t="s">
        <v>184</v>
      </c>
      <c r="I58" s="395" t="s">
        <v>184</v>
      </c>
    </row>
    <row r="59" spans="1:9" s="272" customFormat="1" ht="42" customHeight="1">
      <c r="A59" s="257" t="s">
        <v>151</v>
      </c>
      <c r="B59" s="242" t="s">
        <v>26</v>
      </c>
      <c r="C59" s="441">
        <f t="shared" si="1"/>
        <v>2000</v>
      </c>
      <c r="D59" s="244"/>
      <c r="E59" s="244"/>
      <c r="F59" s="244"/>
      <c r="G59" s="434">
        <v>2000</v>
      </c>
      <c r="H59" s="395" t="s">
        <v>184</v>
      </c>
      <c r="I59" s="395" t="s">
        <v>184</v>
      </c>
    </row>
    <row r="60" spans="1:9" s="215" customFormat="1" ht="13.5">
      <c r="A60" s="271" t="s">
        <v>121</v>
      </c>
      <c r="B60" s="242"/>
      <c r="C60" s="442">
        <f t="shared" si="1"/>
        <v>57800</v>
      </c>
      <c r="D60" s="271"/>
      <c r="E60" s="271"/>
      <c r="F60" s="271"/>
      <c r="G60" s="446">
        <f>SUM(G49:G59)</f>
        <v>57800</v>
      </c>
      <c r="H60" s="398"/>
      <c r="I60" s="398"/>
    </row>
    <row r="61" spans="1:9" s="215" customFormat="1" ht="12">
      <c r="A61" s="486" t="s">
        <v>108</v>
      </c>
      <c r="B61" s="487"/>
      <c r="C61" s="487"/>
      <c r="D61" s="487"/>
      <c r="E61" s="487"/>
      <c r="F61" s="487"/>
      <c r="G61" s="488"/>
      <c r="H61" s="488"/>
      <c r="I61" s="489"/>
    </row>
    <row r="62" spans="1:9" s="215" customFormat="1" ht="33" customHeight="1">
      <c r="A62" s="257" t="s">
        <v>56</v>
      </c>
      <c r="B62" s="242">
        <v>2009</v>
      </c>
      <c r="C62" s="434">
        <f>D62+E62+F62+G62</f>
        <v>311</v>
      </c>
      <c r="D62" s="270"/>
      <c r="E62" s="270"/>
      <c r="F62" s="270"/>
      <c r="G62" s="445">
        <v>311</v>
      </c>
      <c r="H62" s="400" t="s">
        <v>185</v>
      </c>
      <c r="I62" s="400" t="s">
        <v>185</v>
      </c>
    </row>
    <row r="63" spans="1:9" s="215" customFormat="1" ht="58.5" customHeight="1">
      <c r="A63" s="257" t="s">
        <v>143</v>
      </c>
      <c r="B63" s="242">
        <v>2009</v>
      </c>
      <c r="C63" s="434">
        <f>D63+E63+F63+G63</f>
        <v>500</v>
      </c>
      <c r="D63" s="270"/>
      <c r="E63" s="270"/>
      <c r="F63" s="270"/>
      <c r="G63" s="445">
        <v>500</v>
      </c>
      <c r="H63" s="395" t="s">
        <v>184</v>
      </c>
      <c r="I63" s="395" t="s">
        <v>184</v>
      </c>
    </row>
    <row r="64" spans="1:9" s="215" customFormat="1" ht="41.25" customHeight="1">
      <c r="A64" s="257" t="s">
        <v>176</v>
      </c>
      <c r="B64" s="242">
        <v>2009</v>
      </c>
      <c r="C64" s="434">
        <f>D64+E64+F64+G64</f>
        <v>500</v>
      </c>
      <c r="D64" s="270"/>
      <c r="E64" s="270"/>
      <c r="F64" s="270"/>
      <c r="G64" s="445">
        <v>500</v>
      </c>
      <c r="H64" s="395" t="s">
        <v>184</v>
      </c>
      <c r="I64" s="395" t="s">
        <v>184</v>
      </c>
    </row>
    <row r="65" spans="1:9" s="215" customFormat="1" ht="13.5">
      <c r="A65" s="271" t="s">
        <v>122</v>
      </c>
      <c r="B65" s="242"/>
      <c r="C65" s="435">
        <f>D65+E65+F65+G65</f>
        <v>1311</v>
      </c>
      <c r="D65" s="296">
        <f>SUM(D62:D64)</f>
        <v>0</v>
      </c>
      <c r="E65" s="296">
        <f>SUM(E62:E64)</f>
        <v>0</v>
      </c>
      <c r="F65" s="296">
        <f>SUM(F62:F64)</f>
        <v>0</v>
      </c>
      <c r="G65" s="435">
        <f>SUM(G62:G64)</f>
        <v>1311</v>
      </c>
      <c r="H65" s="401"/>
      <c r="I65" s="401"/>
    </row>
    <row r="66" spans="1:9" s="215" customFormat="1" ht="18" customHeight="1">
      <c r="A66" s="388" t="s">
        <v>212</v>
      </c>
      <c r="B66" s="389"/>
      <c r="C66" s="443">
        <f>C65+C60+C47+C39+C34+C31</f>
        <v>172050</v>
      </c>
      <c r="D66" s="390"/>
      <c r="E66" s="390"/>
      <c r="F66" s="390"/>
      <c r="G66" s="443">
        <f>G65+G60+G47+G39+G34+G31</f>
        <v>172050</v>
      </c>
      <c r="H66" s="402"/>
      <c r="I66" s="402"/>
    </row>
    <row r="67" spans="1:9" s="215" customFormat="1" ht="15">
      <c r="A67" s="390" t="s">
        <v>171</v>
      </c>
      <c r="B67" s="389"/>
      <c r="C67" s="443">
        <f>C66+C18</f>
        <v>175318</v>
      </c>
      <c r="D67" s="411"/>
      <c r="E67" s="411"/>
      <c r="F67" s="411"/>
      <c r="G67" s="448">
        <f>G66+G18</f>
        <v>175318</v>
      </c>
      <c r="H67" s="402"/>
      <c r="I67" s="402"/>
    </row>
    <row r="68" spans="1:9" s="215" customFormat="1" ht="15.75" thickBot="1">
      <c r="A68" s="407"/>
      <c r="B68" s="408"/>
      <c r="C68" s="408"/>
      <c r="D68" s="409"/>
      <c r="E68" s="409"/>
      <c r="F68" s="409"/>
      <c r="G68" s="409"/>
      <c r="H68" s="410"/>
      <c r="I68" s="432"/>
    </row>
    <row r="69" spans="1:71" s="215" customFormat="1" ht="13.5">
      <c r="A69" s="214"/>
      <c r="B69" s="297"/>
      <c r="C69" s="297"/>
      <c r="D69" s="214"/>
      <c r="E69" s="214"/>
      <c r="F69" s="214"/>
      <c r="G69" s="214"/>
      <c r="H69" s="403"/>
      <c r="I69" s="403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</row>
    <row r="70" spans="1:71" s="215" customFormat="1" ht="13.5">
      <c r="A70" s="214"/>
      <c r="B70" s="297"/>
      <c r="C70" s="297"/>
      <c r="D70" s="214"/>
      <c r="E70" s="214"/>
      <c r="F70" s="214"/>
      <c r="G70" s="214"/>
      <c r="H70" s="403"/>
      <c r="I70" s="403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</row>
    <row r="71" spans="1:71" s="215" customFormat="1" ht="13.5">
      <c r="A71" s="214"/>
      <c r="B71" s="297"/>
      <c r="C71" s="297"/>
      <c r="D71" s="214"/>
      <c r="E71" s="214"/>
      <c r="F71" s="214"/>
      <c r="G71" s="214"/>
      <c r="H71" s="403"/>
      <c r="I71" s="403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</row>
    <row r="72" spans="1:71" s="215" customFormat="1" ht="13.5">
      <c r="A72" s="214"/>
      <c r="B72" s="297"/>
      <c r="C72" s="297"/>
      <c r="D72" s="214"/>
      <c r="E72" s="214"/>
      <c r="F72" s="214"/>
      <c r="G72" s="214"/>
      <c r="H72" s="403"/>
      <c r="I72" s="403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</row>
    <row r="73" spans="1:71" s="215" customFormat="1" ht="13.5">
      <c r="A73" s="214"/>
      <c r="B73" s="297"/>
      <c r="C73" s="297"/>
      <c r="D73" s="214"/>
      <c r="E73" s="214"/>
      <c r="F73" s="214"/>
      <c r="G73" s="214"/>
      <c r="H73" s="403"/>
      <c r="I73" s="403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</row>
    <row r="74" spans="1:71" s="215" customFormat="1" ht="13.5">
      <c r="A74" s="214"/>
      <c r="B74" s="297"/>
      <c r="C74" s="297"/>
      <c r="D74" s="214"/>
      <c r="E74" s="214"/>
      <c r="F74" s="214"/>
      <c r="G74" s="214"/>
      <c r="H74" s="403"/>
      <c r="I74" s="403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4"/>
      <c r="AY74" s="214"/>
      <c r="AZ74" s="214"/>
      <c r="BA74" s="214"/>
      <c r="BB74" s="214"/>
      <c r="BC74" s="214"/>
      <c r="BD74" s="214"/>
      <c r="BE74" s="214"/>
      <c r="BF74" s="214"/>
      <c r="BG74" s="214"/>
      <c r="BH74" s="214"/>
      <c r="BI74" s="214"/>
      <c r="BJ74" s="214"/>
      <c r="BK74" s="214"/>
      <c r="BL74" s="214"/>
      <c r="BM74" s="214"/>
      <c r="BN74" s="214"/>
      <c r="BO74" s="214"/>
      <c r="BP74" s="214"/>
      <c r="BQ74" s="214"/>
      <c r="BR74" s="214"/>
      <c r="BS74" s="214"/>
    </row>
    <row r="75" spans="1:71" s="215" customFormat="1" ht="13.5">
      <c r="A75" s="214"/>
      <c r="B75" s="297"/>
      <c r="C75" s="297"/>
      <c r="D75" s="214"/>
      <c r="E75" s="214"/>
      <c r="F75" s="214"/>
      <c r="G75" s="214"/>
      <c r="H75" s="403"/>
      <c r="I75" s="403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</row>
    <row r="76" spans="1:71" s="215" customFormat="1" ht="13.5">
      <c r="A76" s="214"/>
      <c r="B76" s="297"/>
      <c r="C76" s="297"/>
      <c r="D76" s="214"/>
      <c r="E76" s="214"/>
      <c r="F76" s="214"/>
      <c r="G76" s="214"/>
      <c r="H76" s="403"/>
      <c r="I76" s="403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</row>
    <row r="77" spans="1:71" s="215" customFormat="1" ht="13.5">
      <c r="A77" s="214"/>
      <c r="B77" s="297"/>
      <c r="C77" s="297"/>
      <c r="D77" s="214"/>
      <c r="E77" s="214"/>
      <c r="F77" s="214"/>
      <c r="G77" s="214"/>
      <c r="H77" s="403"/>
      <c r="I77" s="403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</row>
    <row r="78" spans="1:71" s="215" customFormat="1" ht="13.5">
      <c r="A78" s="214"/>
      <c r="B78" s="297"/>
      <c r="C78" s="297"/>
      <c r="D78" s="214"/>
      <c r="E78" s="214"/>
      <c r="F78" s="214"/>
      <c r="G78" s="214"/>
      <c r="H78" s="403"/>
      <c r="I78" s="403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  <c r="AT78" s="214"/>
      <c r="AU78" s="214"/>
      <c r="AV78" s="214"/>
      <c r="AW78" s="214"/>
      <c r="AX78" s="214"/>
      <c r="AY78" s="214"/>
      <c r="AZ78" s="214"/>
      <c r="BA78" s="214"/>
      <c r="BB78" s="214"/>
      <c r="BC78" s="214"/>
      <c r="BD78" s="214"/>
      <c r="BE78" s="214"/>
      <c r="BF78" s="214"/>
      <c r="BG78" s="214"/>
      <c r="BH78" s="214"/>
      <c r="BI78" s="214"/>
      <c r="BJ78" s="214"/>
      <c r="BK78" s="214"/>
      <c r="BL78" s="214"/>
      <c r="BM78" s="214"/>
      <c r="BN78" s="214"/>
      <c r="BO78" s="214"/>
      <c r="BP78" s="214"/>
      <c r="BQ78" s="214"/>
      <c r="BR78" s="214"/>
      <c r="BS78" s="214"/>
    </row>
    <row r="79" spans="1:71" s="215" customFormat="1" ht="13.5">
      <c r="A79" s="214"/>
      <c r="B79" s="297"/>
      <c r="C79" s="297"/>
      <c r="D79" s="214"/>
      <c r="E79" s="214"/>
      <c r="F79" s="214"/>
      <c r="G79" s="214"/>
      <c r="H79" s="403"/>
      <c r="I79" s="403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4"/>
      <c r="BJ79" s="214"/>
      <c r="BK79" s="214"/>
      <c r="BL79" s="214"/>
      <c r="BM79" s="214"/>
      <c r="BN79" s="214"/>
      <c r="BO79" s="214"/>
      <c r="BP79" s="214"/>
      <c r="BQ79" s="214"/>
      <c r="BR79" s="214"/>
      <c r="BS79" s="214"/>
    </row>
    <row r="80" spans="1:71" s="215" customFormat="1" ht="13.5">
      <c r="A80" s="214"/>
      <c r="B80" s="297"/>
      <c r="C80" s="297"/>
      <c r="D80" s="214"/>
      <c r="E80" s="214"/>
      <c r="F80" s="214"/>
      <c r="G80" s="214"/>
      <c r="H80" s="403"/>
      <c r="I80" s="403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</row>
    <row r="81" spans="1:71" s="215" customFormat="1" ht="13.5">
      <c r="A81" s="214"/>
      <c r="B81" s="297"/>
      <c r="C81" s="297"/>
      <c r="D81" s="214"/>
      <c r="E81" s="214"/>
      <c r="F81" s="214"/>
      <c r="G81" s="214"/>
      <c r="H81" s="403"/>
      <c r="I81" s="403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</row>
    <row r="82" spans="1:71" s="215" customFormat="1" ht="13.5">
      <c r="A82" s="214"/>
      <c r="B82" s="297"/>
      <c r="C82" s="297"/>
      <c r="D82" s="214"/>
      <c r="E82" s="214"/>
      <c r="F82" s="214"/>
      <c r="G82" s="214"/>
      <c r="H82" s="403"/>
      <c r="I82" s="403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</row>
    <row r="83" spans="1:71" s="215" customFormat="1" ht="13.5">
      <c r="A83" s="214"/>
      <c r="B83" s="297"/>
      <c r="C83" s="297"/>
      <c r="D83" s="214"/>
      <c r="E83" s="214"/>
      <c r="F83" s="214"/>
      <c r="G83" s="214"/>
      <c r="H83" s="403"/>
      <c r="I83" s="403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</row>
    <row r="84" spans="1:71" s="215" customFormat="1" ht="13.5">
      <c r="A84" s="214"/>
      <c r="B84" s="297"/>
      <c r="C84" s="297"/>
      <c r="D84" s="214"/>
      <c r="E84" s="214"/>
      <c r="F84" s="214"/>
      <c r="G84" s="214"/>
      <c r="H84" s="403"/>
      <c r="I84" s="403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</row>
    <row r="85" spans="1:71" s="215" customFormat="1" ht="13.5">
      <c r="A85" s="214"/>
      <c r="B85" s="297"/>
      <c r="C85" s="297"/>
      <c r="D85" s="214"/>
      <c r="E85" s="214"/>
      <c r="F85" s="214"/>
      <c r="G85" s="214"/>
      <c r="H85" s="403"/>
      <c r="I85" s="403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/>
      <c r="AG85" s="214"/>
      <c r="AH85" s="214"/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/>
      <c r="AT85" s="214"/>
      <c r="AU85" s="214"/>
      <c r="AV85" s="214"/>
      <c r="AW85" s="214"/>
      <c r="AX85" s="214"/>
      <c r="AY85" s="214"/>
      <c r="AZ85" s="214"/>
      <c r="BA85" s="214"/>
      <c r="BB85" s="214"/>
      <c r="BC85" s="214"/>
      <c r="BD85" s="214"/>
      <c r="BE85" s="214"/>
      <c r="BF85" s="214"/>
      <c r="BG85" s="214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</row>
    <row r="86" spans="1:71" s="215" customFormat="1" ht="13.5">
      <c r="A86" s="214"/>
      <c r="B86" s="297"/>
      <c r="C86" s="297"/>
      <c r="D86" s="214"/>
      <c r="E86" s="214"/>
      <c r="F86" s="214"/>
      <c r="G86" s="214"/>
      <c r="H86" s="403"/>
      <c r="I86" s="403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  <c r="AR86" s="214"/>
      <c r="AS86" s="214"/>
      <c r="AT86" s="214"/>
      <c r="AU86" s="214"/>
      <c r="AV86" s="214"/>
      <c r="AW86" s="214"/>
      <c r="AX86" s="214"/>
      <c r="AY86" s="214"/>
      <c r="AZ86" s="214"/>
      <c r="BA86" s="214"/>
      <c r="BB86" s="214"/>
      <c r="BC86" s="214"/>
      <c r="BD86" s="214"/>
      <c r="BE86" s="214"/>
      <c r="BF86" s="214"/>
      <c r="BG86" s="214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</row>
    <row r="87" spans="1:71" s="215" customFormat="1" ht="13.5">
      <c r="A87" s="214"/>
      <c r="B87" s="297"/>
      <c r="C87" s="297"/>
      <c r="D87" s="214"/>
      <c r="E87" s="214"/>
      <c r="F87" s="214"/>
      <c r="G87" s="214"/>
      <c r="H87" s="403"/>
      <c r="I87" s="403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</row>
    <row r="88" spans="1:71" s="215" customFormat="1" ht="13.5">
      <c r="A88" s="214"/>
      <c r="B88" s="297"/>
      <c r="C88" s="297"/>
      <c r="D88" s="214"/>
      <c r="E88" s="214"/>
      <c r="F88" s="214"/>
      <c r="G88" s="214"/>
      <c r="H88" s="403"/>
      <c r="I88" s="403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  <c r="BH88" s="214"/>
      <c r="BI88" s="214"/>
      <c r="BJ88" s="214"/>
      <c r="BK88" s="214"/>
      <c r="BL88" s="214"/>
      <c r="BM88" s="214"/>
      <c r="BN88" s="214"/>
      <c r="BO88" s="214"/>
      <c r="BP88" s="214"/>
      <c r="BQ88" s="214"/>
      <c r="BR88" s="214"/>
      <c r="BS88" s="214"/>
    </row>
    <row r="89" spans="1:71" s="215" customFormat="1" ht="13.5">
      <c r="A89" s="214"/>
      <c r="B89" s="297"/>
      <c r="C89" s="297"/>
      <c r="D89" s="214"/>
      <c r="E89" s="214"/>
      <c r="F89" s="214"/>
      <c r="G89" s="214"/>
      <c r="H89" s="403"/>
      <c r="I89" s="403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/>
      <c r="AT89" s="214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4"/>
      <c r="BJ89" s="214"/>
      <c r="BK89" s="214"/>
      <c r="BL89" s="214"/>
      <c r="BM89" s="214"/>
      <c r="BN89" s="214"/>
      <c r="BO89" s="214"/>
      <c r="BP89" s="214"/>
      <c r="BQ89" s="214"/>
      <c r="BR89" s="214"/>
      <c r="BS89" s="214"/>
    </row>
    <row r="90" spans="1:71" s="215" customFormat="1" ht="13.5">
      <c r="A90" s="214"/>
      <c r="B90" s="297"/>
      <c r="C90" s="297"/>
      <c r="D90" s="214"/>
      <c r="E90" s="214"/>
      <c r="F90" s="214"/>
      <c r="G90" s="214"/>
      <c r="H90" s="403"/>
      <c r="I90" s="403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</row>
    <row r="91" spans="1:71" s="215" customFormat="1" ht="13.5">
      <c r="A91" s="214"/>
      <c r="B91" s="297"/>
      <c r="C91" s="297"/>
      <c r="D91" s="214"/>
      <c r="E91" s="214"/>
      <c r="F91" s="214"/>
      <c r="G91" s="214"/>
      <c r="H91" s="403"/>
      <c r="I91" s="403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</row>
    <row r="92" spans="1:71" s="215" customFormat="1" ht="13.5">
      <c r="A92" s="214"/>
      <c r="B92" s="297"/>
      <c r="C92" s="297"/>
      <c r="D92" s="214"/>
      <c r="E92" s="214"/>
      <c r="F92" s="214"/>
      <c r="G92" s="214"/>
      <c r="H92" s="403"/>
      <c r="I92" s="403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</row>
    <row r="93" spans="1:71" s="215" customFormat="1" ht="13.5">
      <c r="A93" s="214"/>
      <c r="B93" s="297"/>
      <c r="C93" s="297"/>
      <c r="D93" s="214"/>
      <c r="E93" s="214"/>
      <c r="F93" s="214"/>
      <c r="G93" s="214"/>
      <c r="H93" s="403"/>
      <c r="I93" s="403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</row>
    <row r="94" spans="1:71" s="215" customFormat="1" ht="13.5">
      <c r="A94" s="214"/>
      <c r="B94" s="297"/>
      <c r="C94" s="297"/>
      <c r="D94" s="214"/>
      <c r="E94" s="214"/>
      <c r="F94" s="214"/>
      <c r="G94" s="214"/>
      <c r="H94" s="403"/>
      <c r="I94" s="403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</row>
    <row r="95" spans="1:71" s="215" customFormat="1" ht="13.5">
      <c r="A95" s="214"/>
      <c r="B95" s="297"/>
      <c r="C95" s="297"/>
      <c r="D95" s="214"/>
      <c r="E95" s="214"/>
      <c r="F95" s="214"/>
      <c r="G95" s="214"/>
      <c r="H95" s="403"/>
      <c r="I95" s="403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</row>
    <row r="96" spans="1:71" s="215" customFormat="1" ht="13.5">
      <c r="A96" s="214"/>
      <c r="B96" s="297"/>
      <c r="C96" s="297"/>
      <c r="D96" s="214"/>
      <c r="E96" s="214"/>
      <c r="F96" s="214"/>
      <c r="G96" s="214"/>
      <c r="H96" s="403"/>
      <c r="I96" s="403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</row>
    <row r="97" spans="1:71" s="215" customFormat="1" ht="13.5">
      <c r="A97" s="214"/>
      <c r="B97" s="297"/>
      <c r="C97" s="297"/>
      <c r="D97" s="214"/>
      <c r="E97" s="214"/>
      <c r="F97" s="214"/>
      <c r="G97" s="214"/>
      <c r="H97" s="403"/>
      <c r="I97" s="403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</row>
    <row r="98" spans="1:71" s="215" customFormat="1" ht="13.5">
      <c r="A98" s="214"/>
      <c r="B98" s="297"/>
      <c r="C98" s="297"/>
      <c r="D98" s="214"/>
      <c r="E98" s="214"/>
      <c r="F98" s="214"/>
      <c r="G98" s="214"/>
      <c r="H98" s="403"/>
      <c r="I98" s="403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</row>
    <row r="99" spans="1:71" s="215" customFormat="1" ht="13.5">
      <c r="A99" s="214"/>
      <c r="B99" s="297"/>
      <c r="C99" s="297"/>
      <c r="D99" s="214"/>
      <c r="E99" s="214"/>
      <c r="F99" s="214"/>
      <c r="G99" s="214"/>
      <c r="H99" s="403"/>
      <c r="I99" s="403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</row>
    <row r="100" spans="1:71" s="215" customFormat="1" ht="13.5">
      <c r="A100" s="214"/>
      <c r="B100" s="297"/>
      <c r="C100" s="297"/>
      <c r="D100" s="214"/>
      <c r="E100" s="214"/>
      <c r="F100" s="214"/>
      <c r="G100" s="214"/>
      <c r="H100" s="403"/>
      <c r="I100" s="403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</row>
    <row r="101" spans="1:71" s="215" customFormat="1" ht="13.5">
      <c r="A101" s="214"/>
      <c r="B101" s="297"/>
      <c r="C101" s="297"/>
      <c r="D101" s="214"/>
      <c r="E101" s="214"/>
      <c r="F101" s="214"/>
      <c r="G101" s="214"/>
      <c r="H101" s="403"/>
      <c r="I101" s="403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</row>
    <row r="102" spans="1:71" s="215" customFormat="1" ht="13.5">
      <c r="A102" s="214"/>
      <c r="B102" s="297"/>
      <c r="C102" s="297"/>
      <c r="D102" s="214"/>
      <c r="E102" s="214"/>
      <c r="F102" s="214"/>
      <c r="G102" s="214"/>
      <c r="H102" s="403"/>
      <c r="I102" s="403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</row>
    <row r="103" spans="1:71" s="215" customFormat="1" ht="13.5">
      <c r="A103" s="214"/>
      <c r="B103" s="297"/>
      <c r="C103" s="297"/>
      <c r="D103" s="214"/>
      <c r="E103" s="214"/>
      <c r="F103" s="214"/>
      <c r="G103" s="214"/>
      <c r="H103" s="403"/>
      <c r="I103" s="403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</row>
    <row r="104" spans="1:71" s="215" customFormat="1" ht="13.5">
      <c r="A104" s="214"/>
      <c r="B104" s="297"/>
      <c r="C104" s="297"/>
      <c r="D104" s="214"/>
      <c r="E104" s="214"/>
      <c r="F104" s="214"/>
      <c r="G104" s="214"/>
      <c r="H104" s="403"/>
      <c r="I104" s="403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</row>
    <row r="105" spans="1:71" s="215" customFormat="1" ht="13.5">
      <c r="A105" s="214"/>
      <c r="B105" s="297"/>
      <c r="C105" s="297"/>
      <c r="D105" s="214"/>
      <c r="E105" s="214"/>
      <c r="F105" s="214"/>
      <c r="G105" s="214"/>
      <c r="H105" s="403"/>
      <c r="I105" s="403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</row>
    <row r="106" spans="1:71" s="215" customFormat="1" ht="13.5">
      <c r="A106" s="214"/>
      <c r="B106" s="297"/>
      <c r="C106" s="297"/>
      <c r="D106" s="214"/>
      <c r="E106" s="214"/>
      <c r="F106" s="214"/>
      <c r="G106" s="214"/>
      <c r="H106" s="403"/>
      <c r="I106" s="403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</row>
    <row r="107" spans="1:71" s="215" customFormat="1" ht="13.5">
      <c r="A107" s="214"/>
      <c r="B107" s="297"/>
      <c r="C107" s="297"/>
      <c r="D107" s="214"/>
      <c r="E107" s="214"/>
      <c r="F107" s="214"/>
      <c r="G107" s="214"/>
      <c r="H107" s="403"/>
      <c r="I107" s="403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</row>
    <row r="108" spans="1:71" s="215" customFormat="1" ht="13.5">
      <c r="A108" s="214"/>
      <c r="B108" s="297"/>
      <c r="C108" s="297"/>
      <c r="D108" s="214"/>
      <c r="E108" s="214"/>
      <c r="F108" s="214"/>
      <c r="G108" s="214"/>
      <c r="H108" s="403"/>
      <c r="I108" s="403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</row>
    <row r="109" spans="1:71" s="215" customFormat="1" ht="13.5">
      <c r="A109" s="214"/>
      <c r="B109" s="297"/>
      <c r="C109" s="297"/>
      <c r="D109" s="214"/>
      <c r="E109" s="214"/>
      <c r="F109" s="214"/>
      <c r="G109" s="214"/>
      <c r="H109" s="403"/>
      <c r="I109" s="403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</row>
    <row r="110" spans="1:71" s="215" customFormat="1" ht="13.5">
      <c r="A110" s="214"/>
      <c r="B110" s="297"/>
      <c r="C110" s="297"/>
      <c r="D110" s="214"/>
      <c r="E110" s="214"/>
      <c r="F110" s="214"/>
      <c r="G110" s="214"/>
      <c r="H110" s="403"/>
      <c r="I110" s="403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</row>
    <row r="111" spans="1:71" s="215" customFormat="1" ht="13.5">
      <c r="A111" s="214"/>
      <c r="B111" s="297"/>
      <c r="C111" s="297"/>
      <c r="D111" s="214"/>
      <c r="E111" s="214"/>
      <c r="F111" s="214"/>
      <c r="G111" s="214"/>
      <c r="H111" s="403"/>
      <c r="I111" s="403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</row>
    <row r="112" spans="1:71" s="215" customFormat="1" ht="13.5">
      <c r="A112" s="214"/>
      <c r="B112" s="297"/>
      <c r="C112" s="297"/>
      <c r="D112" s="214"/>
      <c r="E112" s="214"/>
      <c r="F112" s="214"/>
      <c r="G112" s="214"/>
      <c r="H112" s="403"/>
      <c r="I112" s="403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</row>
    <row r="113" spans="1:71" s="215" customFormat="1" ht="13.5">
      <c r="A113" s="214"/>
      <c r="B113" s="297"/>
      <c r="C113" s="297"/>
      <c r="D113" s="214"/>
      <c r="E113" s="214"/>
      <c r="F113" s="214"/>
      <c r="G113" s="214"/>
      <c r="H113" s="403"/>
      <c r="I113" s="403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</row>
    <row r="114" spans="1:71" s="215" customFormat="1" ht="13.5">
      <c r="A114" s="214"/>
      <c r="B114" s="297"/>
      <c r="C114" s="297"/>
      <c r="D114" s="214"/>
      <c r="E114" s="214"/>
      <c r="F114" s="214"/>
      <c r="G114" s="214"/>
      <c r="H114" s="403"/>
      <c r="I114" s="403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</row>
    <row r="115" spans="1:71" s="215" customFormat="1" ht="13.5">
      <c r="A115" s="214"/>
      <c r="B115" s="297"/>
      <c r="C115" s="297"/>
      <c r="D115" s="214"/>
      <c r="E115" s="214"/>
      <c r="F115" s="214"/>
      <c r="G115" s="214"/>
      <c r="H115" s="403"/>
      <c r="I115" s="403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</row>
    <row r="116" spans="1:71" s="215" customFormat="1" ht="13.5">
      <c r="A116" s="214"/>
      <c r="B116" s="297"/>
      <c r="C116" s="297"/>
      <c r="D116" s="214"/>
      <c r="E116" s="214"/>
      <c r="F116" s="214"/>
      <c r="G116" s="214"/>
      <c r="H116" s="403"/>
      <c r="I116" s="403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  <c r="BI116" s="214"/>
      <c r="BJ116" s="214"/>
      <c r="BK116" s="214"/>
      <c r="BL116" s="214"/>
      <c r="BM116" s="214"/>
      <c r="BN116" s="214"/>
      <c r="BO116" s="214"/>
      <c r="BP116" s="214"/>
      <c r="BQ116" s="214"/>
      <c r="BR116" s="214"/>
      <c r="BS116" s="214"/>
    </row>
    <row r="117" spans="1:71" s="215" customFormat="1" ht="13.5">
      <c r="A117" s="214"/>
      <c r="B117" s="297"/>
      <c r="C117" s="297"/>
      <c r="D117" s="214"/>
      <c r="E117" s="214"/>
      <c r="F117" s="214"/>
      <c r="G117" s="214"/>
      <c r="H117" s="403"/>
      <c r="I117" s="403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  <c r="BI117" s="214"/>
      <c r="BJ117" s="214"/>
      <c r="BK117" s="214"/>
      <c r="BL117" s="214"/>
      <c r="BM117" s="214"/>
      <c r="BN117" s="214"/>
      <c r="BO117" s="214"/>
      <c r="BP117" s="214"/>
      <c r="BQ117" s="214"/>
      <c r="BR117" s="214"/>
      <c r="BS117" s="214"/>
    </row>
    <row r="118" spans="1:71" s="215" customFormat="1" ht="13.5">
      <c r="A118" s="214"/>
      <c r="B118" s="297"/>
      <c r="C118" s="297"/>
      <c r="D118" s="214"/>
      <c r="E118" s="214"/>
      <c r="F118" s="214"/>
      <c r="G118" s="214"/>
      <c r="H118" s="403"/>
      <c r="I118" s="403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  <c r="BI118" s="214"/>
      <c r="BJ118" s="214"/>
      <c r="BK118" s="214"/>
      <c r="BL118" s="214"/>
      <c r="BM118" s="214"/>
      <c r="BN118" s="214"/>
      <c r="BO118" s="214"/>
      <c r="BP118" s="214"/>
      <c r="BQ118" s="214"/>
      <c r="BR118" s="214"/>
      <c r="BS118" s="214"/>
    </row>
    <row r="119" spans="1:71" s="215" customFormat="1" ht="13.5">
      <c r="A119" s="214"/>
      <c r="B119" s="297"/>
      <c r="C119" s="297"/>
      <c r="D119" s="214"/>
      <c r="E119" s="214"/>
      <c r="F119" s="214"/>
      <c r="G119" s="214"/>
      <c r="H119" s="403"/>
      <c r="I119" s="403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</row>
    <row r="120" spans="1:71" s="215" customFormat="1" ht="13.5">
      <c r="A120" s="214"/>
      <c r="B120" s="297"/>
      <c r="C120" s="297"/>
      <c r="D120" s="214"/>
      <c r="E120" s="214"/>
      <c r="F120" s="214"/>
      <c r="G120" s="214"/>
      <c r="H120" s="403"/>
      <c r="I120" s="403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</row>
    <row r="121" spans="1:71" s="215" customFormat="1" ht="13.5">
      <c r="A121" s="214"/>
      <c r="B121" s="297"/>
      <c r="C121" s="297"/>
      <c r="D121" s="214"/>
      <c r="E121" s="214"/>
      <c r="F121" s="214"/>
      <c r="G121" s="214"/>
      <c r="H121" s="403"/>
      <c r="I121" s="403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</row>
    <row r="122" spans="1:71" s="215" customFormat="1" ht="13.5">
      <c r="A122" s="214"/>
      <c r="B122" s="297"/>
      <c r="C122" s="297"/>
      <c r="D122" s="214"/>
      <c r="E122" s="214"/>
      <c r="F122" s="214"/>
      <c r="G122" s="214"/>
      <c r="H122" s="403"/>
      <c r="I122" s="403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</row>
    <row r="123" spans="1:71" s="215" customFormat="1" ht="13.5">
      <c r="A123" s="214"/>
      <c r="B123" s="297"/>
      <c r="C123" s="297"/>
      <c r="D123" s="214"/>
      <c r="E123" s="214"/>
      <c r="F123" s="214"/>
      <c r="G123" s="214"/>
      <c r="H123" s="403"/>
      <c r="I123" s="403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</row>
    <row r="124" spans="1:71" s="215" customFormat="1" ht="13.5">
      <c r="A124" s="214"/>
      <c r="B124" s="297"/>
      <c r="C124" s="297"/>
      <c r="D124" s="214"/>
      <c r="E124" s="214"/>
      <c r="F124" s="214"/>
      <c r="G124" s="214"/>
      <c r="H124" s="403"/>
      <c r="I124" s="403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</row>
    <row r="125" spans="1:71" s="215" customFormat="1" ht="13.5">
      <c r="A125" s="214"/>
      <c r="B125" s="297"/>
      <c r="C125" s="297"/>
      <c r="D125" s="214"/>
      <c r="E125" s="214"/>
      <c r="F125" s="214"/>
      <c r="G125" s="214"/>
      <c r="H125" s="403"/>
      <c r="I125" s="403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</row>
    <row r="126" spans="1:71" s="215" customFormat="1" ht="13.5">
      <c r="A126" s="214"/>
      <c r="B126" s="297"/>
      <c r="C126" s="297"/>
      <c r="D126" s="214"/>
      <c r="E126" s="214"/>
      <c r="F126" s="214"/>
      <c r="G126" s="214"/>
      <c r="H126" s="403"/>
      <c r="I126" s="403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</row>
    <row r="127" spans="1:71" s="215" customFormat="1" ht="13.5">
      <c r="A127" s="214"/>
      <c r="B127" s="297"/>
      <c r="C127" s="297"/>
      <c r="D127" s="214"/>
      <c r="E127" s="214"/>
      <c r="F127" s="214"/>
      <c r="G127" s="214"/>
      <c r="H127" s="403"/>
      <c r="I127" s="403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</row>
    <row r="128" spans="1:71" s="215" customFormat="1" ht="13.5">
      <c r="A128" s="214"/>
      <c r="B128" s="297"/>
      <c r="C128" s="297"/>
      <c r="D128" s="214"/>
      <c r="E128" s="214"/>
      <c r="F128" s="214"/>
      <c r="G128" s="214"/>
      <c r="H128" s="403"/>
      <c r="I128" s="403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214"/>
      <c r="BS128" s="214"/>
    </row>
    <row r="129" spans="1:71" s="215" customFormat="1" ht="13.5">
      <c r="A129" s="214"/>
      <c r="B129" s="297"/>
      <c r="C129" s="297"/>
      <c r="D129" s="214"/>
      <c r="E129" s="214"/>
      <c r="F129" s="214"/>
      <c r="G129" s="214"/>
      <c r="H129" s="403"/>
      <c r="I129" s="403"/>
      <c r="J129" s="214"/>
      <c r="K129" s="214"/>
      <c r="L129" s="214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4"/>
      <c r="BQ129" s="214"/>
      <c r="BR129" s="214"/>
      <c r="BS129" s="214"/>
    </row>
    <row r="130" spans="1:71" s="215" customFormat="1" ht="13.5">
      <c r="A130" s="214"/>
      <c r="B130" s="297"/>
      <c r="C130" s="297"/>
      <c r="D130" s="214"/>
      <c r="E130" s="214"/>
      <c r="F130" s="214"/>
      <c r="G130" s="214"/>
      <c r="H130" s="403"/>
      <c r="I130" s="403"/>
      <c r="J130" s="214"/>
      <c r="K130" s="214"/>
      <c r="L130" s="214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214"/>
      <c r="BS130" s="214"/>
    </row>
    <row r="131" spans="1:71" s="215" customFormat="1" ht="13.5">
      <c r="A131" s="214"/>
      <c r="B131" s="297"/>
      <c r="C131" s="297"/>
      <c r="D131" s="214"/>
      <c r="E131" s="214"/>
      <c r="F131" s="214"/>
      <c r="G131" s="214"/>
      <c r="H131" s="403"/>
      <c r="I131" s="403"/>
      <c r="J131" s="214"/>
      <c r="K131" s="214"/>
      <c r="L131" s="214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</row>
    <row r="132" spans="1:71" s="215" customFormat="1" ht="13.5">
      <c r="A132" s="214"/>
      <c r="B132" s="297"/>
      <c r="C132" s="297"/>
      <c r="D132" s="214"/>
      <c r="E132" s="214"/>
      <c r="F132" s="214"/>
      <c r="G132" s="214"/>
      <c r="H132" s="403"/>
      <c r="I132" s="403"/>
      <c r="J132" s="214"/>
      <c r="K132" s="214"/>
      <c r="L132" s="214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</row>
    <row r="133" spans="1:71" s="215" customFormat="1" ht="13.5">
      <c r="A133" s="214"/>
      <c r="B133" s="297"/>
      <c r="C133" s="297"/>
      <c r="D133" s="214"/>
      <c r="E133" s="214"/>
      <c r="F133" s="214"/>
      <c r="G133" s="214"/>
      <c r="H133" s="403"/>
      <c r="I133" s="403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</row>
    <row r="134" spans="1:71" s="215" customFormat="1" ht="13.5">
      <c r="A134" s="214"/>
      <c r="B134" s="297"/>
      <c r="C134" s="297"/>
      <c r="D134" s="214"/>
      <c r="E134" s="214"/>
      <c r="F134" s="214"/>
      <c r="G134" s="214"/>
      <c r="H134" s="403"/>
      <c r="I134" s="403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</row>
    <row r="135" spans="1:71" s="215" customFormat="1" ht="13.5">
      <c r="A135" s="214"/>
      <c r="B135" s="297"/>
      <c r="C135" s="297"/>
      <c r="D135" s="214"/>
      <c r="E135" s="214"/>
      <c r="F135" s="214"/>
      <c r="G135" s="214"/>
      <c r="H135" s="403"/>
      <c r="I135" s="403"/>
      <c r="J135" s="214"/>
      <c r="K135" s="214"/>
      <c r="L135" s="214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</row>
    <row r="136" spans="1:71" s="215" customFormat="1" ht="13.5">
      <c r="A136" s="214"/>
      <c r="B136" s="297"/>
      <c r="C136" s="297"/>
      <c r="D136" s="214"/>
      <c r="E136" s="214"/>
      <c r="F136" s="214"/>
      <c r="G136" s="214"/>
      <c r="H136" s="403"/>
      <c r="I136" s="403"/>
      <c r="J136" s="214"/>
      <c r="K136" s="214"/>
      <c r="L136" s="214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</row>
    <row r="137" spans="1:71" s="215" customFormat="1" ht="13.5">
      <c r="A137" s="214"/>
      <c r="B137" s="297"/>
      <c r="C137" s="297"/>
      <c r="D137" s="214"/>
      <c r="E137" s="214"/>
      <c r="F137" s="214"/>
      <c r="G137" s="214"/>
      <c r="H137" s="403"/>
      <c r="I137" s="403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</row>
    <row r="138" spans="1:71" s="215" customFormat="1" ht="13.5">
      <c r="A138" s="214"/>
      <c r="B138" s="297"/>
      <c r="C138" s="297"/>
      <c r="D138" s="214"/>
      <c r="E138" s="214"/>
      <c r="F138" s="214"/>
      <c r="G138" s="214"/>
      <c r="H138" s="403"/>
      <c r="I138" s="403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</row>
    <row r="139" spans="1:71" s="215" customFormat="1" ht="13.5">
      <c r="A139" s="214"/>
      <c r="B139" s="297"/>
      <c r="C139" s="297"/>
      <c r="D139" s="214"/>
      <c r="E139" s="214"/>
      <c r="F139" s="214"/>
      <c r="G139" s="214"/>
      <c r="H139" s="403"/>
      <c r="I139" s="403"/>
      <c r="J139" s="214"/>
      <c r="K139" s="214"/>
      <c r="L139" s="214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</row>
    <row r="140" spans="1:71" s="215" customFormat="1" ht="13.5">
      <c r="A140" s="214"/>
      <c r="B140" s="297"/>
      <c r="C140" s="297"/>
      <c r="D140" s="214"/>
      <c r="E140" s="214"/>
      <c r="F140" s="214"/>
      <c r="G140" s="214"/>
      <c r="H140" s="403"/>
      <c r="I140" s="403"/>
      <c r="J140" s="214"/>
      <c r="K140" s="214"/>
      <c r="L140" s="214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</row>
    <row r="141" spans="1:71" s="215" customFormat="1" ht="13.5">
      <c r="A141" s="214"/>
      <c r="B141" s="297"/>
      <c r="C141" s="297"/>
      <c r="D141" s="214"/>
      <c r="E141" s="214"/>
      <c r="F141" s="214"/>
      <c r="G141" s="214"/>
      <c r="H141" s="403"/>
      <c r="I141" s="403"/>
      <c r="J141" s="214"/>
      <c r="K141" s="214"/>
      <c r="L141" s="214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</row>
    <row r="142" spans="1:71" s="215" customFormat="1" ht="13.5">
      <c r="A142" s="214"/>
      <c r="B142" s="297"/>
      <c r="C142" s="297"/>
      <c r="D142" s="214"/>
      <c r="E142" s="214"/>
      <c r="F142" s="214"/>
      <c r="G142" s="214"/>
      <c r="H142" s="403"/>
      <c r="I142" s="403"/>
      <c r="J142" s="214"/>
      <c r="K142" s="214"/>
      <c r="L142" s="214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  <c r="BI142" s="214"/>
      <c r="BJ142" s="214"/>
      <c r="BK142" s="214"/>
      <c r="BL142" s="214"/>
      <c r="BM142" s="214"/>
      <c r="BN142" s="214"/>
      <c r="BO142" s="214"/>
      <c r="BP142" s="214"/>
      <c r="BQ142" s="214"/>
      <c r="BR142" s="214"/>
      <c r="BS142" s="214"/>
    </row>
    <row r="143" spans="1:71" s="215" customFormat="1" ht="13.5">
      <c r="A143" s="214"/>
      <c r="B143" s="297"/>
      <c r="C143" s="297"/>
      <c r="D143" s="214"/>
      <c r="E143" s="214"/>
      <c r="F143" s="214"/>
      <c r="G143" s="214"/>
      <c r="H143" s="403"/>
      <c r="I143" s="403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  <c r="BI143" s="214"/>
      <c r="BJ143" s="214"/>
      <c r="BK143" s="214"/>
      <c r="BL143" s="214"/>
      <c r="BM143" s="214"/>
      <c r="BN143" s="214"/>
      <c r="BO143" s="214"/>
      <c r="BP143" s="214"/>
      <c r="BQ143" s="214"/>
      <c r="BR143" s="214"/>
      <c r="BS143" s="214"/>
    </row>
    <row r="144" spans="1:71" s="215" customFormat="1" ht="13.5">
      <c r="A144" s="214"/>
      <c r="B144" s="297"/>
      <c r="C144" s="297"/>
      <c r="D144" s="214"/>
      <c r="E144" s="214"/>
      <c r="F144" s="214"/>
      <c r="G144" s="214"/>
      <c r="H144" s="403"/>
      <c r="I144" s="403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  <c r="BI144" s="214"/>
      <c r="BJ144" s="214"/>
      <c r="BK144" s="214"/>
      <c r="BL144" s="214"/>
      <c r="BM144" s="214"/>
      <c r="BN144" s="214"/>
      <c r="BO144" s="214"/>
      <c r="BP144" s="214"/>
      <c r="BQ144" s="214"/>
      <c r="BR144" s="214"/>
      <c r="BS144" s="214"/>
    </row>
    <row r="145" spans="1:71" s="215" customFormat="1" ht="13.5">
      <c r="A145" s="214"/>
      <c r="B145" s="297"/>
      <c r="C145" s="297"/>
      <c r="D145" s="214"/>
      <c r="E145" s="214"/>
      <c r="F145" s="214"/>
      <c r="G145" s="214"/>
      <c r="H145" s="403"/>
      <c r="I145" s="403"/>
      <c r="J145" s="214"/>
      <c r="K145" s="214"/>
      <c r="L145" s="214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</row>
    <row r="146" spans="1:71" s="215" customFormat="1" ht="13.5">
      <c r="A146" s="214"/>
      <c r="B146" s="297"/>
      <c r="C146" s="297"/>
      <c r="D146" s="214"/>
      <c r="E146" s="214"/>
      <c r="F146" s="214"/>
      <c r="G146" s="214"/>
      <c r="H146" s="403"/>
      <c r="I146" s="403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  <c r="BI146" s="214"/>
      <c r="BJ146" s="214"/>
      <c r="BK146" s="214"/>
      <c r="BL146" s="214"/>
      <c r="BM146" s="214"/>
      <c r="BN146" s="214"/>
      <c r="BO146" s="214"/>
      <c r="BP146" s="214"/>
      <c r="BQ146" s="214"/>
      <c r="BR146" s="214"/>
      <c r="BS146" s="214"/>
    </row>
    <row r="147" spans="1:71" s="215" customFormat="1" ht="13.5">
      <c r="A147" s="214"/>
      <c r="B147" s="297"/>
      <c r="C147" s="297"/>
      <c r="D147" s="214"/>
      <c r="E147" s="214"/>
      <c r="F147" s="214"/>
      <c r="G147" s="214"/>
      <c r="H147" s="403"/>
      <c r="I147" s="403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  <c r="BI147" s="214"/>
      <c r="BJ147" s="214"/>
      <c r="BK147" s="214"/>
      <c r="BL147" s="214"/>
      <c r="BM147" s="214"/>
      <c r="BN147" s="214"/>
      <c r="BO147" s="214"/>
      <c r="BP147" s="214"/>
      <c r="BQ147" s="214"/>
      <c r="BR147" s="214"/>
      <c r="BS147" s="214"/>
    </row>
    <row r="148" spans="1:71" s="215" customFormat="1" ht="13.5">
      <c r="A148" s="214"/>
      <c r="B148" s="297"/>
      <c r="C148" s="297"/>
      <c r="D148" s="214"/>
      <c r="E148" s="214"/>
      <c r="F148" s="214"/>
      <c r="G148" s="214"/>
      <c r="H148" s="403"/>
      <c r="I148" s="403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4"/>
      <c r="BS148" s="214"/>
    </row>
    <row r="149" spans="1:71" s="215" customFormat="1" ht="13.5">
      <c r="A149" s="214"/>
      <c r="B149" s="297"/>
      <c r="C149" s="297"/>
      <c r="D149" s="214"/>
      <c r="E149" s="214"/>
      <c r="F149" s="214"/>
      <c r="G149" s="214"/>
      <c r="H149" s="403"/>
      <c r="I149" s="403"/>
      <c r="J149" s="214"/>
      <c r="K149" s="214"/>
      <c r="L149" s="214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  <c r="BI149" s="214"/>
      <c r="BJ149" s="214"/>
      <c r="BK149" s="214"/>
      <c r="BL149" s="214"/>
      <c r="BM149" s="214"/>
      <c r="BN149" s="214"/>
      <c r="BO149" s="214"/>
      <c r="BP149" s="214"/>
      <c r="BQ149" s="214"/>
      <c r="BR149" s="214"/>
      <c r="BS149" s="214"/>
    </row>
    <row r="150" spans="1:71" s="215" customFormat="1" ht="13.5">
      <c r="A150" s="214"/>
      <c r="B150" s="297"/>
      <c r="C150" s="297"/>
      <c r="D150" s="214"/>
      <c r="E150" s="214"/>
      <c r="F150" s="214"/>
      <c r="G150" s="214"/>
      <c r="H150" s="403"/>
      <c r="I150" s="403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4"/>
      <c r="BQ150" s="214"/>
      <c r="BR150" s="214"/>
      <c r="BS150" s="214"/>
    </row>
    <row r="151" spans="1:71" s="215" customFormat="1" ht="13.5">
      <c r="A151" s="214"/>
      <c r="B151" s="297"/>
      <c r="C151" s="297"/>
      <c r="D151" s="214"/>
      <c r="E151" s="214"/>
      <c r="F151" s="214"/>
      <c r="G151" s="214"/>
      <c r="H151" s="403"/>
      <c r="I151" s="403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  <c r="BI151" s="214"/>
      <c r="BJ151" s="214"/>
      <c r="BK151" s="214"/>
      <c r="BL151" s="214"/>
      <c r="BM151" s="214"/>
      <c r="BN151" s="214"/>
      <c r="BO151" s="214"/>
      <c r="BP151" s="214"/>
      <c r="BQ151" s="214"/>
      <c r="BR151" s="214"/>
      <c r="BS151" s="214"/>
    </row>
    <row r="152" spans="1:71" s="215" customFormat="1" ht="13.5">
      <c r="A152" s="214"/>
      <c r="B152" s="297"/>
      <c r="C152" s="297"/>
      <c r="D152" s="214"/>
      <c r="E152" s="214"/>
      <c r="F152" s="214"/>
      <c r="G152" s="214"/>
      <c r="H152" s="403"/>
      <c r="I152" s="403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/>
      <c r="BG152" s="214"/>
      <c r="BH152" s="214"/>
      <c r="BI152" s="214"/>
      <c r="BJ152" s="214"/>
      <c r="BK152" s="214"/>
      <c r="BL152" s="214"/>
      <c r="BM152" s="214"/>
      <c r="BN152" s="214"/>
      <c r="BO152" s="214"/>
      <c r="BP152" s="214"/>
      <c r="BQ152" s="214"/>
      <c r="BR152" s="214"/>
      <c r="BS152" s="214"/>
    </row>
    <row r="153" spans="1:71" s="215" customFormat="1" ht="13.5">
      <c r="A153" s="214"/>
      <c r="B153" s="297"/>
      <c r="C153" s="297"/>
      <c r="D153" s="214"/>
      <c r="E153" s="214"/>
      <c r="F153" s="214"/>
      <c r="G153" s="214"/>
      <c r="H153" s="403"/>
      <c r="I153" s="403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  <c r="BI153" s="214"/>
      <c r="BJ153" s="214"/>
      <c r="BK153" s="214"/>
      <c r="BL153" s="214"/>
      <c r="BM153" s="214"/>
      <c r="BN153" s="214"/>
      <c r="BO153" s="214"/>
      <c r="BP153" s="214"/>
      <c r="BQ153" s="214"/>
      <c r="BR153" s="214"/>
      <c r="BS153" s="214"/>
    </row>
    <row r="154" spans="1:71" s="215" customFormat="1" ht="13.5">
      <c r="A154" s="214"/>
      <c r="B154" s="297"/>
      <c r="C154" s="297"/>
      <c r="D154" s="214"/>
      <c r="E154" s="214"/>
      <c r="F154" s="214"/>
      <c r="G154" s="214"/>
      <c r="H154" s="403"/>
      <c r="I154" s="403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214"/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  <c r="BI154" s="214"/>
      <c r="BJ154" s="214"/>
      <c r="BK154" s="214"/>
      <c r="BL154" s="214"/>
      <c r="BM154" s="214"/>
      <c r="BN154" s="214"/>
      <c r="BO154" s="214"/>
      <c r="BP154" s="214"/>
      <c r="BQ154" s="214"/>
      <c r="BR154" s="214"/>
      <c r="BS154" s="214"/>
    </row>
    <row r="155" spans="1:71" s="215" customFormat="1" ht="13.5">
      <c r="A155" s="214"/>
      <c r="B155" s="297"/>
      <c r="C155" s="297"/>
      <c r="D155" s="214"/>
      <c r="E155" s="214"/>
      <c r="F155" s="214"/>
      <c r="G155" s="214"/>
      <c r="H155" s="403"/>
      <c r="I155" s="403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  <c r="BI155" s="214"/>
      <c r="BJ155" s="214"/>
      <c r="BK155" s="214"/>
      <c r="BL155" s="214"/>
      <c r="BM155" s="214"/>
      <c r="BN155" s="214"/>
      <c r="BO155" s="214"/>
      <c r="BP155" s="214"/>
      <c r="BQ155" s="214"/>
      <c r="BR155" s="214"/>
      <c r="BS155" s="214"/>
    </row>
    <row r="156" spans="1:71" s="215" customFormat="1" ht="13.5">
      <c r="A156" s="214"/>
      <c r="B156" s="297"/>
      <c r="C156" s="297"/>
      <c r="D156" s="214"/>
      <c r="E156" s="214"/>
      <c r="F156" s="214"/>
      <c r="G156" s="214"/>
      <c r="H156" s="403"/>
      <c r="I156" s="403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  <c r="BI156" s="214"/>
      <c r="BJ156" s="214"/>
      <c r="BK156" s="214"/>
      <c r="BL156" s="214"/>
      <c r="BM156" s="214"/>
      <c r="BN156" s="214"/>
      <c r="BO156" s="214"/>
      <c r="BP156" s="214"/>
      <c r="BQ156" s="214"/>
      <c r="BR156" s="214"/>
      <c r="BS156" s="214"/>
    </row>
    <row r="157" spans="1:71" s="215" customFormat="1" ht="13.5">
      <c r="A157" s="214"/>
      <c r="B157" s="297"/>
      <c r="C157" s="297"/>
      <c r="D157" s="214"/>
      <c r="E157" s="214"/>
      <c r="F157" s="214"/>
      <c r="G157" s="214"/>
      <c r="H157" s="403"/>
      <c r="I157" s="403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  <c r="BI157" s="214"/>
      <c r="BJ157" s="214"/>
      <c r="BK157" s="214"/>
      <c r="BL157" s="214"/>
      <c r="BM157" s="214"/>
      <c r="BN157" s="214"/>
      <c r="BO157" s="214"/>
      <c r="BP157" s="214"/>
      <c r="BQ157" s="214"/>
      <c r="BR157" s="214"/>
      <c r="BS157" s="214"/>
    </row>
    <row r="158" spans="1:71" ht="13.5">
      <c r="A158" s="1"/>
      <c r="B158" s="297"/>
      <c r="C158" s="297"/>
      <c r="D158" s="1"/>
      <c r="E158" s="1"/>
      <c r="F158" s="1"/>
      <c r="G158" s="214"/>
      <c r="H158" s="404"/>
      <c r="I158" s="40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3.5">
      <c r="A159" s="1"/>
      <c r="B159" s="297"/>
      <c r="C159" s="297"/>
      <c r="D159" s="1"/>
      <c r="E159" s="1"/>
      <c r="F159" s="1"/>
      <c r="G159" s="214"/>
      <c r="H159" s="404"/>
      <c r="I159" s="40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3.5">
      <c r="A160" s="1"/>
      <c r="B160" s="297"/>
      <c r="C160" s="297"/>
      <c r="D160" s="1"/>
      <c r="E160" s="1"/>
      <c r="F160" s="1"/>
      <c r="G160" s="214"/>
      <c r="H160" s="404"/>
      <c r="I160" s="40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3.5">
      <c r="A161" s="1"/>
      <c r="B161" s="297"/>
      <c r="C161" s="297"/>
      <c r="D161" s="1"/>
      <c r="E161" s="1"/>
      <c r="F161" s="1"/>
      <c r="G161" s="214"/>
      <c r="H161" s="404"/>
      <c r="I161" s="40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3.5">
      <c r="A162" s="1"/>
      <c r="B162" s="297"/>
      <c r="C162" s="297"/>
      <c r="D162" s="1"/>
      <c r="E162" s="1"/>
      <c r="F162" s="1"/>
      <c r="G162" s="214"/>
      <c r="H162" s="404"/>
      <c r="I162" s="40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3.5">
      <c r="A163" s="1"/>
      <c r="B163" s="297"/>
      <c r="C163" s="297"/>
      <c r="D163" s="12"/>
      <c r="E163" s="12"/>
      <c r="F163" s="12"/>
      <c r="G163" s="278"/>
      <c r="H163" s="404"/>
      <c r="I163" s="40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3.5">
      <c r="A164" s="12"/>
      <c r="B164" s="380"/>
      <c r="C164" s="380"/>
      <c r="D164" s="12"/>
      <c r="E164" s="12"/>
      <c r="F164" s="12"/>
      <c r="G164" s="278"/>
      <c r="H164" s="404"/>
      <c r="I164" s="40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2:71" ht="13.5">
      <c r="B165" s="380"/>
      <c r="C165" s="380"/>
      <c r="D165" s="12"/>
      <c r="E165" s="12"/>
      <c r="F165" s="12"/>
      <c r="G165" s="278"/>
      <c r="H165" s="404"/>
      <c r="I165" s="40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2:71" ht="13.5">
      <c r="B166" s="380"/>
      <c r="C166" s="380"/>
      <c r="D166" s="12"/>
      <c r="E166" s="12"/>
      <c r="F166" s="12"/>
      <c r="G166" s="278"/>
      <c r="H166" s="404"/>
      <c r="I166" s="40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2:71" ht="13.5">
      <c r="B167" s="380"/>
      <c r="C167" s="380"/>
      <c r="D167" s="12"/>
      <c r="E167" s="12"/>
      <c r="F167" s="12"/>
      <c r="G167" s="278"/>
      <c r="H167" s="405"/>
      <c r="I167" s="405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</row>
    <row r="168" spans="2:71" ht="13.5">
      <c r="B168" s="380"/>
      <c r="C168" s="380"/>
      <c r="D168" s="12"/>
      <c r="E168" s="12"/>
      <c r="F168" s="12"/>
      <c r="G168" s="278"/>
      <c r="H168" s="405"/>
      <c r="I168" s="405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</row>
    <row r="169" spans="2:71" ht="13.5">
      <c r="B169" s="380"/>
      <c r="C169" s="380"/>
      <c r="D169" s="12"/>
      <c r="E169" s="12"/>
      <c r="F169" s="12"/>
      <c r="G169" s="278"/>
      <c r="H169" s="405"/>
      <c r="I169" s="405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</row>
    <row r="170" spans="2:71" ht="13.5">
      <c r="B170" s="380"/>
      <c r="C170" s="380"/>
      <c r="D170" s="12"/>
      <c r="E170" s="12"/>
      <c r="F170" s="12"/>
      <c r="G170" s="278"/>
      <c r="H170" s="405"/>
      <c r="I170" s="405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</row>
    <row r="171" spans="2:71" ht="13.5">
      <c r="B171" s="380"/>
      <c r="C171" s="380"/>
      <c r="D171" s="12"/>
      <c r="E171" s="12"/>
      <c r="F171" s="12"/>
      <c r="G171" s="278"/>
      <c r="H171" s="405"/>
      <c r="I171" s="405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</row>
    <row r="172" spans="2:71" ht="13.5">
      <c r="B172" s="380"/>
      <c r="C172" s="380"/>
      <c r="D172" s="12"/>
      <c r="E172" s="12"/>
      <c r="F172" s="12"/>
      <c r="G172" s="278"/>
      <c r="H172" s="405"/>
      <c r="I172" s="405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</row>
    <row r="173" spans="2:71" ht="13.5">
      <c r="B173" s="380"/>
      <c r="C173" s="380"/>
      <c r="D173" s="12"/>
      <c r="E173" s="12"/>
      <c r="F173" s="12"/>
      <c r="G173" s="278"/>
      <c r="H173" s="405"/>
      <c r="I173" s="405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</row>
    <row r="174" spans="2:71" ht="13.5">
      <c r="B174" s="380"/>
      <c r="C174" s="380"/>
      <c r="D174" s="12"/>
      <c r="E174" s="12"/>
      <c r="F174" s="12"/>
      <c r="G174" s="278"/>
      <c r="H174" s="405"/>
      <c r="I174" s="405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</row>
    <row r="175" spans="2:71" ht="13.5">
      <c r="B175" s="380"/>
      <c r="C175" s="380"/>
      <c r="D175" s="12"/>
      <c r="E175" s="12"/>
      <c r="F175" s="12"/>
      <c r="G175" s="278"/>
      <c r="H175" s="405"/>
      <c r="I175" s="405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</row>
    <row r="176" spans="2:71" ht="13.5">
      <c r="B176" s="380"/>
      <c r="C176" s="380"/>
      <c r="D176" s="12"/>
      <c r="E176" s="12"/>
      <c r="F176" s="12"/>
      <c r="G176" s="278"/>
      <c r="H176" s="405"/>
      <c r="I176" s="405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</row>
    <row r="177" spans="2:71" ht="13.5">
      <c r="B177" s="380"/>
      <c r="C177" s="380"/>
      <c r="D177" s="12"/>
      <c r="E177" s="12"/>
      <c r="F177" s="12"/>
      <c r="G177" s="278"/>
      <c r="H177" s="405"/>
      <c r="I177" s="405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</row>
    <row r="178" spans="2:71" ht="13.5">
      <c r="B178" s="380"/>
      <c r="C178" s="380"/>
      <c r="D178" s="12"/>
      <c r="E178" s="12"/>
      <c r="F178" s="12"/>
      <c r="G178" s="278"/>
      <c r="H178" s="405"/>
      <c r="I178" s="405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</row>
    <row r="179" spans="2:71" ht="13.5">
      <c r="B179" s="380"/>
      <c r="C179" s="380"/>
      <c r="D179" s="12"/>
      <c r="E179" s="12"/>
      <c r="F179" s="12"/>
      <c r="G179" s="278"/>
      <c r="H179" s="405"/>
      <c r="I179" s="405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</row>
    <row r="180" spans="2:71" ht="13.5">
      <c r="B180" s="380"/>
      <c r="C180" s="380"/>
      <c r="D180" s="12"/>
      <c r="E180" s="12"/>
      <c r="F180" s="12"/>
      <c r="G180" s="278"/>
      <c r="H180" s="405"/>
      <c r="I180" s="405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</row>
    <row r="181" spans="1:7" ht="13.5">
      <c r="A181" s="12"/>
      <c r="B181" s="380"/>
      <c r="C181" s="380"/>
      <c r="D181" s="12"/>
      <c r="E181" s="12"/>
      <c r="F181" s="12"/>
      <c r="G181" s="278"/>
    </row>
    <row r="182" spans="1:7" ht="13.5">
      <c r="A182" s="12"/>
      <c r="B182" s="380"/>
      <c r="C182" s="380"/>
      <c r="D182" s="12"/>
      <c r="E182" s="12"/>
      <c r="F182" s="12"/>
      <c r="G182" s="278"/>
    </row>
    <row r="183" spans="1:7" ht="13.5">
      <c r="A183" s="12"/>
      <c r="B183" s="380"/>
      <c r="C183" s="380"/>
      <c r="D183" s="12"/>
      <c r="E183" s="12"/>
      <c r="F183" s="12"/>
      <c r="G183" s="278"/>
    </row>
    <row r="184" spans="1:7" ht="13.5">
      <c r="A184" s="12"/>
      <c r="B184" s="380"/>
      <c r="C184" s="380"/>
      <c r="D184" s="9"/>
      <c r="E184" s="9"/>
      <c r="F184" s="9"/>
      <c r="G184" s="385"/>
    </row>
    <row r="185" spans="1:7" ht="13.5">
      <c r="A185" s="12"/>
      <c r="B185" s="380"/>
      <c r="C185" s="380"/>
      <c r="D185" s="9"/>
      <c r="E185" s="9"/>
      <c r="F185" s="9"/>
      <c r="G185" s="385"/>
    </row>
    <row r="186" spans="1:7" ht="13.5">
      <c r="A186" s="12"/>
      <c r="B186" s="380"/>
      <c r="C186" s="380"/>
      <c r="D186" s="9"/>
      <c r="E186" s="9"/>
      <c r="F186" s="9"/>
      <c r="G186" s="385"/>
    </row>
    <row r="187" spans="1:7" ht="13.5">
      <c r="A187" s="12"/>
      <c r="B187" s="380"/>
      <c r="C187" s="380"/>
      <c r="D187" s="9"/>
      <c r="E187" s="9"/>
      <c r="F187" s="9"/>
      <c r="G187" s="385"/>
    </row>
    <row r="188" spans="1:7" ht="13.5">
      <c r="A188" s="12"/>
      <c r="B188" s="380"/>
      <c r="C188" s="380"/>
      <c r="D188" s="9"/>
      <c r="E188" s="9"/>
      <c r="F188" s="9"/>
      <c r="G188" s="385"/>
    </row>
    <row r="189" spans="1:7" ht="13.5">
      <c r="A189" s="12"/>
      <c r="B189" s="380"/>
      <c r="C189" s="380"/>
      <c r="D189" s="9"/>
      <c r="E189" s="9"/>
      <c r="F189" s="9"/>
      <c r="G189" s="385"/>
    </row>
    <row r="190" spans="1:7" ht="13.5">
      <c r="A190" s="12"/>
      <c r="B190" s="380"/>
      <c r="C190" s="380"/>
      <c r="D190" s="9"/>
      <c r="E190" s="9"/>
      <c r="F190" s="9"/>
      <c r="G190" s="385"/>
    </row>
    <row r="191" spans="1:7" ht="13.5">
      <c r="A191" s="12"/>
      <c r="B191" s="380"/>
      <c r="C191" s="380"/>
      <c r="D191" s="9"/>
      <c r="E191" s="9"/>
      <c r="F191" s="9"/>
      <c r="G191" s="385"/>
    </row>
    <row r="192" spans="1:7" ht="13.5">
      <c r="A192" s="12"/>
      <c r="B192" s="380"/>
      <c r="C192" s="380"/>
      <c r="D192" s="9"/>
      <c r="E192" s="9"/>
      <c r="F192" s="9"/>
      <c r="G192" s="385"/>
    </row>
    <row r="193" spans="1:7" ht="13.5">
      <c r="A193" s="12"/>
      <c r="B193" s="380"/>
      <c r="C193" s="380"/>
      <c r="D193" s="9"/>
      <c r="E193" s="9"/>
      <c r="F193" s="9"/>
      <c r="G193" s="385"/>
    </row>
    <row r="194" spans="1:7" ht="13.5">
      <c r="A194" s="12"/>
      <c r="B194" s="380"/>
      <c r="C194" s="380"/>
      <c r="D194" s="9"/>
      <c r="E194" s="9"/>
      <c r="F194" s="9"/>
      <c r="G194" s="385"/>
    </row>
    <row r="195" spans="1:7" ht="13.5">
      <c r="A195" s="12"/>
      <c r="B195" s="380"/>
      <c r="C195" s="380"/>
      <c r="D195" s="9"/>
      <c r="E195" s="9"/>
      <c r="F195" s="9"/>
      <c r="G195" s="385"/>
    </row>
    <row r="196" spans="1:7" ht="13.5">
      <c r="A196" s="12"/>
      <c r="B196" s="380"/>
      <c r="C196" s="380"/>
      <c r="D196" s="9"/>
      <c r="E196" s="9"/>
      <c r="F196" s="9"/>
      <c r="G196" s="385"/>
    </row>
    <row r="197" spans="1:3" ht="13.5">
      <c r="A197" s="12"/>
      <c r="B197" s="380"/>
      <c r="C197" s="380"/>
    </row>
    <row r="198" spans="1:3" ht="13.5">
      <c r="A198" s="12"/>
      <c r="B198" s="380"/>
      <c r="C198" s="380"/>
    </row>
    <row r="199" spans="1:3" ht="13.5">
      <c r="A199" s="12"/>
      <c r="B199" s="380"/>
      <c r="C199" s="380"/>
    </row>
    <row r="200" spans="1:3" ht="13.5">
      <c r="A200" s="12"/>
      <c r="B200" s="380"/>
      <c r="C200" s="380"/>
    </row>
    <row r="201" spans="1:3" ht="13.5">
      <c r="A201" s="12"/>
      <c r="B201" s="380"/>
      <c r="C201" s="380"/>
    </row>
    <row r="202" spans="1:3" ht="13.5">
      <c r="A202" s="12"/>
      <c r="B202" s="380"/>
      <c r="C202" s="380"/>
    </row>
    <row r="203" spans="1:3" ht="13.5">
      <c r="A203" s="12"/>
      <c r="B203" s="380"/>
      <c r="C203" s="380"/>
    </row>
    <row r="204" spans="1:3" ht="13.5">
      <c r="A204" s="12"/>
      <c r="B204" s="380"/>
      <c r="C204" s="380"/>
    </row>
    <row r="205" spans="1:3" ht="13.5">
      <c r="A205" s="12"/>
      <c r="B205" s="380"/>
      <c r="C205" s="380"/>
    </row>
    <row r="206" spans="1:3" ht="13.5">
      <c r="A206" s="12"/>
      <c r="B206" s="380"/>
      <c r="C206" s="380"/>
    </row>
    <row r="207" spans="1:3" ht="13.5">
      <c r="A207" s="12"/>
      <c r="B207" s="380"/>
      <c r="C207" s="380"/>
    </row>
    <row r="208" spans="1:3" ht="13.5">
      <c r="A208" s="12"/>
      <c r="B208" s="380"/>
      <c r="C208" s="380"/>
    </row>
    <row r="209" spans="1:3" ht="13.5">
      <c r="A209" s="12"/>
      <c r="B209" s="380"/>
      <c r="C209" s="380"/>
    </row>
    <row r="210" spans="1:3" ht="13.5">
      <c r="A210" s="12"/>
      <c r="B210" s="380"/>
      <c r="C210" s="380"/>
    </row>
    <row r="211" spans="1:3" ht="13.5">
      <c r="A211" s="12"/>
      <c r="B211" s="380"/>
      <c r="C211" s="380"/>
    </row>
    <row r="212" spans="1:3" ht="13.5">
      <c r="A212" s="12"/>
      <c r="B212" s="380"/>
      <c r="C212" s="380"/>
    </row>
    <row r="213" spans="1:3" ht="13.5">
      <c r="A213" s="12"/>
      <c r="B213" s="380"/>
      <c r="C213" s="380"/>
    </row>
    <row r="214" spans="1:3" ht="13.5">
      <c r="A214" s="12"/>
      <c r="B214" s="380"/>
      <c r="C214" s="380"/>
    </row>
    <row r="215" spans="1:3" ht="13.5">
      <c r="A215" s="12"/>
      <c r="B215" s="380"/>
      <c r="C215" s="380"/>
    </row>
    <row r="216" spans="1:3" ht="13.5">
      <c r="A216" s="12"/>
      <c r="B216" s="380"/>
      <c r="C216" s="380"/>
    </row>
    <row r="217" spans="1:3" ht="13.5">
      <c r="A217" s="12"/>
      <c r="B217" s="380"/>
      <c r="C217" s="380"/>
    </row>
    <row r="218" spans="1:3" ht="13.5">
      <c r="A218" s="12"/>
      <c r="B218" s="380"/>
      <c r="C218" s="380"/>
    </row>
    <row r="219" spans="1:3" ht="13.5">
      <c r="A219" s="12"/>
      <c r="B219" s="380"/>
      <c r="C219" s="380"/>
    </row>
    <row r="220" spans="1:3" ht="13.5">
      <c r="A220" s="12"/>
      <c r="B220" s="380"/>
      <c r="C220" s="380"/>
    </row>
    <row r="221" spans="1:3" ht="13.5">
      <c r="A221" s="12"/>
      <c r="B221" s="380"/>
      <c r="C221" s="380"/>
    </row>
    <row r="222" spans="1:3" ht="13.5">
      <c r="A222" s="12"/>
      <c r="B222" s="380"/>
      <c r="C222" s="380"/>
    </row>
    <row r="223" spans="1:3" ht="13.5">
      <c r="A223" s="12"/>
      <c r="B223" s="380"/>
      <c r="C223" s="380"/>
    </row>
    <row r="224" spans="1:3" ht="13.5">
      <c r="A224" s="12"/>
      <c r="B224" s="380"/>
      <c r="C224" s="380"/>
    </row>
    <row r="225" spans="1:3" ht="13.5">
      <c r="A225" s="12"/>
      <c r="B225" s="380"/>
      <c r="C225" s="380"/>
    </row>
    <row r="226" spans="1:3" ht="13.5">
      <c r="A226" s="12"/>
      <c r="B226" s="380"/>
      <c r="C226" s="380"/>
    </row>
    <row r="227" spans="1:3" ht="13.5">
      <c r="A227" s="12"/>
      <c r="B227" s="380"/>
      <c r="C227" s="380"/>
    </row>
    <row r="228" spans="1:3" ht="13.5">
      <c r="A228" s="12"/>
      <c r="B228" s="380"/>
      <c r="C228" s="380"/>
    </row>
    <row r="229" spans="1:3" ht="13.5">
      <c r="A229" s="12"/>
      <c r="B229" s="380"/>
      <c r="C229" s="380"/>
    </row>
    <row r="230" spans="1:3" ht="13.5">
      <c r="A230" s="12"/>
      <c r="B230" s="380"/>
      <c r="C230" s="380"/>
    </row>
    <row r="231" spans="1:3" ht="13.5">
      <c r="A231" s="12"/>
      <c r="B231" s="380"/>
      <c r="C231" s="380"/>
    </row>
    <row r="232" spans="1:3" ht="13.5">
      <c r="A232" s="12"/>
      <c r="B232" s="380"/>
      <c r="C232" s="380"/>
    </row>
    <row r="233" spans="1:3" ht="13.5">
      <c r="A233" s="12"/>
      <c r="B233" s="380"/>
      <c r="C233" s="380"/>
    </row>
    <row r="234" spans="1:3" ht="13.5">
      <c r="A234" s="12"/>
      <c r="B234" s="380"/>
      <c r="C234" s="380"/>
    </row>
    <row r="235" spans="1:3" ht="13.5">
      <c r="A235" s="12"/>
      <c r="B235" s="380"/>
      <c r="C235" s="380"/>
    </row>
    <row r="236" spans="1:3" ht="13.5">
      <c r="A236" s="12"/>
      <c r="B236" s="380"/>
      <c r="C236" s="380"/>
    </row>
    <row r="237" spans="1:3" ht="13.5">
      <c r="A237" s="12"/>
      <c r="B237" s="380"/>
      <c r="C237" s="380"/>
    </row>
    <row r="238" spans="1:3" ht="13.5">
      <c r="A238" s="12"/>
      <c r="B238" s="380"/>
      <c r="C238" s="380"/>
    </row>
    <row r="239" spans="1:3" ht="13.5">
      <c r="A239" s="12"/>
      <c r="B239" s="380"/>
      <c r="C239" s="380"/>
    </row>
    <row r="240" spans="1:3" ht="13.5">
      <c r="A240" s="12"/>
      <c r="B240" s="380"/>
      <c r="C240" s="380"/>
    </row>
    <row r="241" spans="1:3" ht="13.5">
      <c r="A241" s="12"/>
      <c r="B241" s="380"/>
      <c r="C241" s="380"/>
    </row>
    <row r="242" spans="1:3" ht="13.5">
      <c r="A242" s="12"/>
      <c r="B242" s="380"/>
      <c r="C242" s="380"/>
    </row>
    <row r="243" spans="1:3" ht="13.5">
      <c r="A243" s="12"/>
      <c r="B243" s="380"/>
      <c r="C243" s="380"/>
    </row>
    <row r="244" spans="1:3" ht="13.5">
      <c r="A244" s="12"/>
      <c r="B244" s="380"/>
      <c r="C244" s="380"/>
    </row>
    <row r="245" spans="1:3" ht="13.5">
      <c r="A245" s="12"/>
      <c r="B245" s="380"/>
      <c r="C245" s="380"/>
    </row>
    <row r="246" spans="1:3" ht="13.5">
      <c r="A246" s="12"/>
      <c r="B246" s="380"/>
      <c r="C246" s="380"/>
    </row>
    <row r="247" spans="1:3" ht="13.5">
      <c r="A247" s="12"/>
      <c r="B247" s="380"/>
      <c r="C247" s="380"/>
    </row>
    <row r="248" spans="1:3" ht="13.5">
      <c r="A248" s="12"/>
      <c r="B248" s="380"/>
      <c r="C248" s="380"/>
    </row>
    <row r="249" spans="1:3" ht="13.5">
      <c r="A249" s="12"/>
      <c r="B249" s="380"/>
      <c r="C249" s="380"/>
    </row>
    <row r="250" spans="1:3" ht="13.5">
      <c r="A250" s="12"/>
      <c r="B250" s="380"/>
      <c r="C250" s="380"/>
    </row>
    <row r="251" spans="1:3" ht="13.5">
      <c r="A251" s="12"/>
      <c r="B251" s="380"/>
      <c r="C251" s="380"/>
    </row>
    <row r="252" spans="1:3" ht="13.5">
      <c r="A252" s="12"/>
      <c r="B252" s="380"/>
      <c r="C252" s="380"/>
    </row>
    <row r="253" spans="1:3" ht="13.5">
      <c r="A253" s="12"/>
      <c r="B253" s="380"/>
      <c r="C253" s="380"/>
    </row>
    <row r="254" spans="1:3" ht="13.5">
      <c r="A254" s="12"/>
      <c r="B254" s="380"/>
      <c r="C254" s="380"/>
    </row>
    <row r="255" spans="1:3" ht="13.5">
      <c r="A255" s="12"/>
      <c r="B255" s="380"/>
      <c r="C255" s="380"/>
    </row>
    <row r="256" spans="1:3" ht="13.5">
      <c r="A256" s="12"/>
      <c r="B256" s="380"/>
      <c r="C256" s="380"/>
    </row>
    <row r="257" spans="1:3" ht="13.5">
      <c r="A257" s="12"/>
      <c r="B257" s="380"/>
      <c r="C257" s="380"/>
    </row>
    <row r="258" spans="1:3" ht="13.5">
      <c r="A258" s="12"/>
      <c r="B258" s="380"/>
      <c r="C258" s="380"/>
    </row>
    <row r="259" spans="1:3" ht="13.5">
      <c r="A259" s="12"/>
      <c r="B259" s="380"/>
      <c r="C259" s="380"/>
    </row>
    <row r="260" spans="1:3" ht="13.5">
      <c r="A260" s="12"/>
      <c r="B260" s="380"/>
      <c r="C260" s="380"/>
    </row>
    <row r="261" spans="1:3" ht="13.5">
      <c r="A261" s="12"/>
      <c r="B261" s="380"/>
      <c r="C261" s="380"/>
    </row>
    <row r="262" spans="1:3" ht="13.5">
      <c r="A262" s="12"/>
      <c r="B262" s="380"/>
      <c r="C262" s="380"/>
    </row>
    <row r="263" spans="1:3" ht="13.5">
      <c r="A263" s="12"/>
      <c r="B263" s="380"/>
      <c r="C263" s="380"/>
    </row>
    <row r="264" spans="1:3" ht="13.5">
      <c r="A264" s="12"/>
      <c r="B264" s="380"/>
      <c r="C264" s="380"/>
    </row>
    <row r="265" spans="1:3" ht="13.5">
      <c r="A265" s="12"/>
      <c r="B265" s="380"/>
      <c r="C265" s="380"/>
    </row>
    <row r="266" spans="1:3" ht="13.5">
      <c r="A266" s="12"/>
      <c r="B266" s="380"/>
      <c r="C266" s="380"/>
    </row>
    <row r="267" spans="1:3" ht="13.5">
      <c r="A267" s="12"/>
      <c r="B267" s="380"/>
      <c r="C267" s="380"/>
    </row>
    <row r="268" spans="1:3" ht="13.5">
      <c r="A268" s="12"/>
      <c r="B268" s="380"/>
      <c r="C268" s="380"/>
    </row>
    <row r="269" spans="1:3" ht="13.5">
      <c r="A269" s="12"/>
      <c r="B269" s="380"/>
      <c r="C269" s="380"/>
    </row>
    <row r="270" spans="1:3" ht="13.5">
      <c r="A270" s="12"/>
      <c r="B270" s="380"/>
      <c r="C270" s="380"/>
    </row>
  </sheetData>
  <mergeCells count="24">
    <mergeCell ref="D5:H5"/>
    <mergeCell ref="D6:H6"/>
    <mergeCell ref="D1:H1"/>
    <mergeCell ref="D2:H2"/>
    <mergeCell ref="D3:H3"/>
    <mergeCell ref="D4:H4"/>
    <mergeCell ref="D10:F10"/>
    <mergeCell ref="A8:I8"/>
    <mergeCell ref="D11:D14"/>
    <mergeCell ref="E11:E14"/>
    <mergeCell ref="F11:F14"/>
    <mergeCell ref="I9:I14"/>
    <mergeCell ref="G11:G14"/>
    <mergeCell ref="H9:H14"/>
    <mergeCell ref="C9:G9"/>
    <mergeCell ref="A9:A14"/>
    <mergeCell ref="A16:I16"/>
    <mergeCell ref="A48:I48"/>
    <mergeCell ref="A61:I61"/>
    <mergeCell ref="A40:I40"/>
    <mergeCell ref="A35:I35"/>
    <mergeCell ref="A32:I32"/>
    <mergeCell ref="A20:I20"/>
    <mergeCell ref="A19:I19"/>
  </mergeCells>
  <printOptions/>
  <pageMargins left="0.7874015748031497" right="0.3937007874015748" top="0.3937007874015748" bottom="0.3937007874015748" header="0" footer="0"/>
  <pageSetup horizontalDpi="600" verticalDpi="600" orientation="landscape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Y291"/>
  <sheetViews>
    <sheetView workbookViewId="0" topLeftCell="A28">
      <selection activeCell="G34" sqref="G34"/>
    </sheetView>
  </sheetViews>
  <sheetFormatPr defaultColWidth="9.00390625" defaultRowHeight="12.75"/>
  <cols>
    <col min="1" max="1" width="27.50390625" style="10" customWidth="1"/>
    <col min="2" max="2" width="9.125" style="53" customWidth="1"/>
    <col min="3" max="3" width="11.875" style="10" customWidth="1"/>
    <col min="4" max="8" width="9.125" style="10" customWidth="1"/>
    <col min="9" max="9" width="7.25390625" style="10" customWidth="1"/>
    <col min="10" max="10" width="10.50390625" style="37" customWidth="1"/>
    <col min="11" max="12" width="9.00390625" style="37" customWidth="1"/>
    <col min="13" max="16384" width="9.125" style="10" customWidth="1"/>
  </cols>
  <sheetData>
    <row r="1" spans="1:14" ht="15">
      <c r="A1" s="6"/>
      <c r="B1" s="11"/>
      <c r="C1" s="7"/>
      <c r="D1" s="8"/>
      <c r="E1" s="8"/>
      <c r="F1" s="6"/>
      <c r="G1" s="6"/>
      <c r="H1" s="6"/>
      <c r="I1" s="6"/>
      <c r="J1" s="301"/>
      <c r="K1" s="301"/>
      <c r="L1" s="301"/>
      <c r="M1" s="9"/>
      <c r="N1" s="9"/>
    </row>
    <row r="2" spans="1:14" ht="15">
      <c r="A2" s="473"/>
      <c r="B2" s="473"/>
      <c r="C2" s="11"/>
      <c r="D2" s="8"/>
      <c r="E2" s="8"/>
      <c r="F2" s="6"/>
      <c r="G2" s="6"/>
      <c r="H2" s="6"/>
      <c r="I2" s="6"/>
      <c r="J2" s="301"/>
      <c r="K2" s="301"/>
      <c r="L2" s="301"/>
      <c r="M2" s="9"/>
      <c r="N2" s="9"/>
    </row>
    <row r="3" spans="1:14" ht="15">
      <c r="A3" s="6"/>
      <c r="B3" s="11"/>
      <c r="C3" s="7"/>
      <c r="D3" s="8"/>
      <c r="E3" s="8"/>
      <c r="F3" s="6"/>
      <c r="G3" s="6"/>
      <c r="H3" s="6"/>
      <c r="I3" s="6"/>
      <c r="J3" s="301"/>
      <c r="K3" s="301"/>
      <c r="L3" s="301"/>
      <c r="M3" s="9"/>
      <c r="N3" s="9"/>
    </row>
    <row r="4" spans="1:14" ht="15">
      <c r="A4" s="474" t="s">
        <v>39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374"/>
      <c r="M4" s="9"/>
      <c r="N4" s="9"/>
    </row>
    <row r="5" spans="1:14" ht="17.25">
      <c r="A5" s="475" t="s">
        <v>9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375"/>
      <c r="M5" s="12"/>
      <c r="N5" s="12"/>
    </row>
    <row r="6" spans="1:14" ht="15">
      <c r="A6" s="3"/>
      <c r="B6" s="48"/>
      <c r="C6" s="13"/>
      <c r="D6" s="14"/>
      <c r="E6" s="14"/>
      <c r="F6" s="6"/>
      <c r="G6" s="6"/>
      <c r="H6" s="6"/>
      <c r="I6" s="6"/>
      <c r="J6" s="301" t="s">
        <v>174</v>
      </c>
      <c r="K6" s="301"/>
      <c r="L6" s="301"/>
      <c r="M6" s="12"/>
      <c r="N6" s="12"/>
    </row>
    <row r="7" spans="1:14" ht="13.5">
      <c r="A7" s="479" t="s">
        <v>15</v>
      </c>
      <c r="B7" s="16" t="s">
        <v>0</v>
      </c>
      <c r="C7" s="450" t="s">
        <v>47</v>
      </c>
      <c r="D7" s="482" t="s">
        <v>40</v>
      </c>
      <c r="E7" s="483"/>
      <c r="F7" s="476" t="s">
        <v>5</v>
      </c>
      <c r="G7" s="477"/>
      <c r="H7" s="477"/>
      <c r="I7" s="477"/>
      <c r="J7" s="477"/>
      <c r="K7" s="478"/>
      <c r="L7" s="375"/>
      <c r="M7" s="12"/>
      <c r="N7" s="12"/>
    </row>
    <row r="8" spans="1:14" ht="13.5">
      <c r="A8" s="480"/>
      <c r="B8" s="17" t="s">
        <v>1</v>
      </c>
      <c r="C8" s="456"/>
      <c r="D8" s="452"/>
      <c r="E8" s="449"/>
      <c r="F8" s="18" t="s">
        <v>3</v>
      </c>
      <c r="G8" s="470" t="s">
        <v>16</v>
      </c>
      <c r="H8" s="471"/>
      <c r="I8" s="471"/>
      <c r="J8" s="471"/>
      <c r="K8" s="472"/>
      <c r="L8" s="375"/>
      <c r="M8" s="1"/>
      <c r="N8" s="1"/>
    </row>
    <row r="9" spans="1:14" ht="15" customHeight="1">
      <c r="A9" s="480"/>
      <c r="B9" s="17" t="s">
        <v>2</v>
      </c>
      <c r="C9" s="456"/>
      <c r="D9" s="450" t="s">
        <v>28</v>
      </c>
      <c r="E9" s="450" t="s">
        <v>41</v>
      </c>
      <c r="F9" s="19" t="s">
        <v>4</v>
      </c>
      <c r="G9" s="456" t="s">
        <v>17</v>
      </c>
      <c r="H9" s="456" t="s">
        <v>12</v>
      </c>
      <c r="I9" s="456" t="s">
        <v>13</v>
      </c>
      <c r="J9" s="522" t="s">
        <v>14</v>
      </c>
      <c r="K9" s="519" t="s">
        <v>14</v>
      </c>
      <c r="L9" s="519" t="s">
        <v>14</v>
      </c>
      <c r="M9" s="1"/>
      <c r="N9" s="1"/>
    </row>
    <row r="10" spans="1:14" ht="13.5">
      <c r="A10" s="480"/>
      <c r="B10" s="17"/>
      <c r="C10" s="456"/>
      <c r="D10" s="456"/>
      <c r="E10" s="456"/>
      <c r="F10" s="20"/>
      <c r="G10" s="456"/>
      <c r="H10" s="456"/>
      <c r="I10" s="456"/>
      <c r="J10" s="522"/>
      <c r="K10" s="519"/>
      <c r="L10" s="519"/>
      <c r="M10" s="1"/>
      <c r="N10" s="1"/>
    </row>
    <row r="11" spans="1:14" ht="13.5">
      <c r="A11" s="480"/>
      <c r="B11" s="17"/>
      <c r="C11" s="456"/>
      <c r="D11" s="456"/>
      <c r="E11" s="456"/>
      <c r="F11" s="20"/>
      <c r="G11" s="456"/>
      <c r="H11" s="456"/>
      <c r="I11" s="456"/>
      <c r="J11" s="522"/>
      <c r="K11" s="519"/>
      <c r="L11" s="519"/>
      <c r="M11" s="1"/>
      <c r="N11" s="1"/>
    </row>
    <row r="12" spans="1:14" ht="15">
      <c r="A12" s="481"/>
      <c r="B12" s="49"/>
      <c r="C12" s="457"/>
      <c r="D12" s="457"/>
      <c r="E12" s="457"/>
      <c r="F12" s="21"/>
      <c r="G12" s="457"/>
      <c r="H12" s="457"/>
      <c r="I12" s="457"/>
      <c r="J12" s="523"/>
      <c r="K12" s="520"/>
      <c r="L12" s="520"/>
      <c r="M12" s="1"/>
      <c r="N12" s="1"/>
    </row>
    <row r="13" spans="1:14" s="215" customFormat="1" ht="15.75" customHeight="1">
      <c r="A13" s="212" t="s">
        <v>92</v>
      </c>
      <c r="B13" s="213"/>
      <c r="C13" s="213" t="s">
        <v>157</v>
      </c>
      <c r="D13" s="213"/>
      <c r="E13" s="213"/>
      <c r="F13" s="213"/>
      <c r="G13" s="213"/>
      <c r="H13" s="213"/>
      <c r="I13" s="213"/>
      <c r="J13" s="302"/>
      <c r="K13" s="302"/>
      <c r="L13" s="302"/>
      <c r="M13" s="214"/>
      <c r="N13" s="214"/>
    </row>
    <row r="14" spans="1:14" s="222" customFormat="1" ht="79.5" customHeight="1">
      <c r="A14" s="216" t="s">
        <v>93</v>
      </c>
      <c r="B14" s="318" t="s">
        <v>94</v>
      </c>
      <c r="C14" s="218"/>
      <c r="D14" s="219">
        <v>209900</v>
      </c>
      <c r="E14" s="219">
        <v>181900</v>
      </c>
      <c r="F14" s="220">
        <f>SUM(G14:K14)</f>
        <v>80000</v>
      </c>
      <c r="G14" s="219"/>
      <c r="H14" s="219"/>
      <c r="I14" s="219"/>
      <c r="J14" s="196">
        <v>45000</v>
      </c>
      <c r="K14" s="353">
        <v>35000</v>
      </c>
      <c r="L14" s="353">
        <v>35000</v>
      </c>
      <c r="M14" s="221"/>
      <c r="N14" s="221"/>
    </row>
    <row r="15" spans="1:14" s="222" customFormat="1" ht="101.25" customHeight="1">
      <c r="A15" s="216" t="s">
        <v>95</v>
      </c>
      <c r="B15" s="318" t="s">
        <v>94</v>
      </c>
      <c r="C15" s="218"/>
      <c r="D15" s="219">
        <v>18150</v>
      </c>
      <c r="E15" s="219">
        <v>16789</v>
      </c>
      <c r="F15" s="220">
        <f>SUM(G15:K15)</f>
        <v>2116</v>
      </c>
      <c r="G15" s="219"/>
      <c r="H15" s="219"/>
      <c r="I15" s="219"/>
      <c r="J15" s="303">
        <v>1058</v>
      </c>
      <c r="K15" s="354">
        <v>1058</v>
      </c>
      <c r="L15" s="354">
        <v>1058</v>
      </c>
      <c r="M15" s="221"/>
      <c r="N15" s="221"/>
    </row>
    <row r="16" spans="1:14" s="222" customFormat="1" ht="89.25" customHeight="1">
      <c r="A16" s="223" t="s">
        <v>110</v>
      </c>
      <c r="B16" s="217" t="s">
        <v>46</v>
      </c>
      <c r="C16" s="218"/>
      <c r="D16" s="219">
        <v>20919.2</v>
      </c>
      <c r="E16" s="219">
        <v>20919.2</v>
      </c>
      <c r="F16" s="220">
        <f>SUM(G16:K16)</f>
        <v>2000</v>
      </c>
      <c r="G16" s="219"/>
      <c r="H16" s="219"/>
      <c r="I16" s="219"/>
      <c r="J16" s="196">
        <v>1000</v>
      </c>
      <c r="K16" s="353">
        <v>1000</v>
      </c>
      <c r="L16" s="353">
        <v>1004</v>
      </c>
      <c r="M16" s="221"/>
      <c r="N16" s="221"/>
    </row>
    <row r="17" spans="1:14" s="222" customFormat="1" ht="75.75" customHeight="1">
      <c r="A17" s="223" t="s">
        <v>169</v>
      </c>
      <c r="B17" s="217"/>
      <c r="C17" s="218"/>
      <c r="D17" s="219">
        <f>D18+D19+D20+D21+D22</f>
        <v>86000</v>
      </c>
      <c r="E17" s="219">
        <f aca="true" t="shared" si="0" ref="E17:J17">E18+E19+E20+E21+E22</f>
        <v>86000</v>
      </c>
      <c r="F17" s="219">
        <f t="shared" si="0"/>
        <v>26500</v>
      </c>
      <c r="G17" s="219">
        <f t="shared" si="0"/>
        <v>0</v>
      </c>
      <c r="H17" s="219">
        <f t="shared" si="0"/>
        <v>0</v>
      </c>
      <c r="I17" s="219">
        <f t="shared" si="0"/>
        <v>0</v>
      </c>
      <c r="J17" s="219">
        <f t="shared" si="0"/>
        <v>15000</v>
      </c>
      <c r="K17" s="355">
        <f>K18+K19+K20+K21+K22</f>
        <v>13000</v>
      </c>
      <c r="L17" s="355">
        <f>L18+L19+L20+L21+L22</f>
        <v>13000</v>
      </c>
      <c r="M17" s="221"/>
      <c r="N17" s="221"/>
    </row>
    <row r="18" spans="1:15" s="332" customFormat="1" ht="57" customHeight="1">
      <c r="A18" s="324" t="s">
        <v>167</v>
      </c>
      <c r="B18" s="325">
        <v>2009</v>
      </c>
      <c r="C18" s="325"/>
      <c r="D18" s="326">
        <v>1500</v>
      </c>
      <c r="E18" s="326">
        <v>1500</v>
      </c>
      <c r="F18" s="327">
        <v>1500</v>
      </c>
      <c r="G18" s="328"/>
      <c r="H18" s="328"/>
      <c r="I18" s="328"/>
      <c r="J18" s="329">
        <v>1500</v>
      </c>
      <c r="K18" s="329">
        <v>1500</v>
      </c>
      <c r="L18" s="329">
        <v>1500</v>
      </c>
      <c r="M18" s="330"/>
      <c r="N18" s="330"/>
      <c r="O18" s="331"/>
    </row>
    <row r="19" spans="1:15" s="332" customFormat="1" ht="42.75" customHeight="1">
      <c r="A19" s="324" t="s">
        <v>85</v>
      </c>
      <c r="B19" s="325">
        <v>2009</v>
      </c>
      <c r="C19" s="325"/>
      <c r="D19" s="326">
        <v>400</v>
      </c>
      <c r="E19" s="326">
        <v>400</v>
      </c>
      <c r="F19" s="327">
        <f aca="true" t="shared" si="1" ref="F19:F24">SUM(G19:K19)</f>
        <v>800</v>
      </c>
      <c r="G19" s="328"/>
      <c r="H19" s="328"/>
      <c r="I19" s="328"/>
      <c r="J19" s="329">
        <v>400</v>
      </c>
      <c r="K19" s="329">
        <v>400</v>
      </c>
      <c r="L19" s="329">
        <v>400</v>
      </c>
      <c r="M19" s="330"/>
      <c r="N19" s="330"/>
      <c r="O19" s="331"/>
    </row>
    <row r="20" spans="1:15" s="332" customFormat="1" ht="58.5" customHeight="1">
      <c r="A20" s="324" t="s">
        <v>172</v>
      </c>
      <c r="B20" s="325" t="s">
        <v>46</v>
      </c>
      <c r="C20" s="325"/>
      <c r="D20" s="326">
        <v>37000</v>
      </c>
      <c r="E20" s="326">
        <v>37000</v>
      </c>
      <c r="F20" s="327">
        <f t="shared" si="1"/>
        <v>21200</v>
      </c>
      <c r="G20" s="328"/>
      <c r="H20" s="328"/>
      <c r="I20" s="328"/>
      <c r="J20" s="329">
        <v>11100</v>
      </c>
      <c r="K20" s="329">
        <v>10100</v>
      </c>
      <c r="L20" s="329">
        <v>10100</v>
      </c>
      <c r="M20" s="330"/>
      <c r="N20" s="330"/>
      <c r="O20" s="331"/>
    </row>
    <row r="21" spans="1:15" s="332" customFormat="1" ht="42.75" customHeight="1">
      <c r="A21" s="324" t="s">
        <v>168</v>
      </c>
      <c r="B21" s="325" t="s">
        <v>46</v>
      </c>
      <c r="C21" s="325"/>
      <c r="D21" s="326">
        <v>2100</v>
      </c>
      <c r="E21" s="326">
        <v>2100</v>
      </c>
      <c r="F21" s="327">
        <f t="shared" si="1"/>
        <v>1500</v>
      </c>
      <c r="G21" s="328"/>
      <c r="H21" s="328"/>
      <c r="I21" s="328"/>
      <c r="J21" s="329">
        <v>1000</v>
      </c>
      <c r="K21" s="329">
        <v>500</v>
      </c>
      <c r="L21" s="329">
        <v>500</v>
      </c>
      <c r="M21" s="330"/>
      <c r="N21" s="330"/>
      <c r="O21" s="331"/>
    </row>
    <row r="22" spans="1:15" s="332" customFormat="1" ht="42.75" customHeight="1">
      <c r="A22" s="324" t="s">
        <v>134</v>
      </c>
      <c r="B22" s="325" t="s">
        <v>46</v>
      </c>
      <c r="C22" s="325"/>
      <c r="D22" s="326">
        <v>45000</v>
      </c>
      <c r="E22" s="326">
        <v>45000</v>
      </c>
      <c r="F22" s="327">
        <f t="shared" si="1"/>
        <v>1500</v>
      </c>
      <c r="G22" s="328"/>
      <c r="H22" s="328"/>
      <c r="I22" s="328"/>
      <c r="J22" s="329">
        <v>1000</v>
      </c>
      <c r="K22" s="329">
        <v>500</v>
      </c>
      <c r="L22" s="329">
        <v>500</v>
      </c>
      <c r="M22" s="330"/>
      <c r="N22" s="330"/>
      <c r="O22" s="331"/>
    </row>
    <row r="23" spans="1:15" s="332" customFormat="1" ht="33.75" customHeight="1">
      <c r="A23" s="324" t="s">
        <v>132</v>
      </c>
      <c r="B23" s="325" t="s">
        <v>46</v>
      </c>
      <c r="C23" s="333"/>
      <c r="D23" s="326">
        <v>7500</v>
      </c>
      <c r="E23" s="326">
        <v>7500</v>
      </c>
      <c r="F23" s="334">
        <f t="shared" si="1"/>
        <v>0</v>
      </c>
      <c r="G23" s="326"/>
      <c r="H23" s="326"/>
      <c r="I23" s="326"/>
      <c r="J23" s="335"/>
      <c r="K23" s="356"/>
      <c r="L23" s="356"/>
      <c r="M23" s="336"/>
      <c r="N23" s="336"/>
      <c r="O23" s="330"/>
    </row>
    <row r="24" spans="1:15" s="332" customFormat="1" ht="33.75" customHeight="1">
      <c r="A24" s="324" t="s">
        <v>131</v>
      </c>
      <c r="B24" s="325" t="s">
        <v>46</v>
      </c>
      <c r="C24" s="333"/>
      <c r="D24" s="326">
        <v>3000</v>
      </c>
      <c r="E24" s="326">
        <v>3000</v>
      </c>
      <c r="F24" s="334">
        <f t="shared" si="1"/>
        <v>0</v>
      </c>
      <c r="G24" s="326"/>
      <c r="H24" s="326"/>
      <c r="I24" s="326"/>
      <c r="J24" s="335"/>
      <c r="K24" s="356"/>
      <c r="L24" s="356"/>
      <c r="M24" s="336"/>
      <c r="N24" s="336"/>
      <c r="O24" s="330"/>
    </row>
    <row r="25" spans="1:14" s="227" customFormat="1" ht="23.25" customHeight="1">
      <c r="A25" s="223" t="s">
        <v>124</v>
      </c>
      <c r="B25" s="224"/>
      <c r="C25" s="225"/>
      <c r="D25" s="225"/>
      <c r="E25" s="225"/>
      <c r="F25" s="225">
        <f>SUM(F14:F17)</f>
        <v>110616</v>
      </c>
      <c r="G25" s="225">
        <f>SUM(G14:G16)</f>
        <v>0</v>
      </c>
      <c r="H25" s="225">
        <f>SUM(H14:H16)</f>
        <v>0</v>
      </c>
      <c r="I25" s="225">
        <f>SUM(I14:I16)</f>
        <v>0</v>
      </c>
      <c r="J25" s="304">
        <f>SUM(J14:J17)</f>
        <v>62058</v>
      </c>
      <c r="K25" s="357">
        <f>SUM(K14:K17)</f>
        <v>50058</v>
      </c>
      <c r="L25" s="357">
        <f>SUM(L14:L17)</f>
        <v>50062</v>
      </c>
      <c r="M25" s="226"/>
      <c r="N25" s="226"/>
    </row>
    <row r="26" spans="1:15" s="236" customFormat="1" ht="13.5">
      <c r="A26" s="228" t="s">
        <v>105</v>
      </c>
      <c r="B26" s="229"/>
      <c r="C26" s="230"/>
      <c r="D26" s="231"/>
      <c r="E26" s="231"/>
      <c r="F26" s="232">
        <f>SUM(G25:K25)</f>
        <v>112116</v>
      </c>
      <c r="G26" s="233"/>
      <c r="H26" s="233"/>
      <c r="I26" s="233"/>
      <c r="J26" s="305"/>
      <c r="K26" s="358"/>
      <c r="L26" s="358"/>
      <c r="M26" s="234"/>
      <c r="N26" s="234"/>
      <c r="O26" s="235"/>
    </row>
    <row r="27" spans="1:14" s="239" customFormat="1" ht="19.5" customHeight="1">
      <c r="A27" s="237" t="s">
        <v>96</v>
      </c>
      <c r="B27" s="238"/>
      <c r="C27" s="238"/>
      <c r="D27" s="238"/>
      <c r="E27" s="238"/>
      <c r="F27" s="238"/>
      <c r="G27" s="238"/>
      <c r="H27" s="238"/>
      <c r="I27" s="238"/>
      <c r="J27" s="306"/>
      <c r="K27" s="306"/>
      <c r="L27" s="306"/>
      <c r="M27" s="221"/>
      <c r="N27" s="221"/>
    </row>
    <row r="28" spans="1:14" s="215" customFormat="1" ht="13.5">
      <c r="A28" s="486" t="s">
        <v>97</v>
      </c>
      <c r="B28" s="487"/>
      <c r="C28" s="487"/>
      <c r="D28" s="487"/>
      <c r="E28" s="487"/>
      <c r="F28" s="487"/>
      <c r="G28" s="487"/>
      <c r="H28" s="487"/>
      <c r="I28" s="487"/>
      <c r="J28" s="487"/>
      <c r="K28" s="521"/>
      <c r="L28" s="322"/>
      <c r="M28" s="214"/>
      <c r="N28" s="214"/>
    </row>
    <row r="29" spans="1:14" s="215" customFormat="1" ht="13.5">
      <c r="A29" s="315"/>
      <c r="B29" s="312"/>
      <c r="C29" s="312"/>
      <c r="D29" s="312"/>
      <c r="E29" s="312"/>
      <c r="F29" s="316"/>
      <c r="G29" s="316"/>
      <c r="H29" s="316"/>
      <c r="I29" s="316"/>
      <c r="J29" s="316"/>
      <c r="K29" s="316"/>
      <c r="L29" s="316"/>
      <c r="M29" s="214"/>
      <c r="N29" s="214"/>
    </row>
    <row r="30" spans="1:14" s="239" customFormat="1" ht="75.75" customHeight="1">
      <c r="A30" s="241" t="s">
        <v>61</v>
      </c>
      <c r="B30" s="242" t="s">
        <v>46</v>
      </c>
      <c r="C30" s="243" t="s">
        <v>60</v>
      </c>
      <c r="D30" s="244">
        <v>53000</v>
      </c>
      <c r="E30" s="244">
        <v>53000</v>
      </c>
      <c r="F30" s="245">
        <f aca="true" t="shared" si="2" ref="F30:F37">SUM(G30:K30)</f>
        <v>24000</v>
      </c>
      <c r="G30" s="245"/>
      <c r="H30" s="245">
        <v>8000</v>
      </c>
      <c r="I30" s="245"/>
      <c r="J30" s="43">
        <v>8000</v>
      </c>
      <c r="K30" s="45">
        <v>8000</v>
      </c>
      <c r="L30" s="45">
        <v>8000</v>
      </c>
      <c r="M30" s="221"/>
      <c r="N30" s="221"/>
    </row>
    <row r="31" spans="1:14" s="239" customFormat="1" ht="57" customHeight="1">
      <c r="A31" s="241" t="s">
        <v>62</v>
      </c>
      <c r="B31" s="242" t="s">
        <v>46</v>
      </c>
      <c r="C31" s="243" t="s">
        <v>63</v>
      </c>
      <c r="D31" s="244">
        <v>10400</v>
      </c>
      <c r="E31" s="244">
        <v>10400</v>
      </c>
      <c r="F31" s="245">
        <f t="shared" si="2"/>
        <v>400</v>
      </c>
      <c r="G31" s="245"/>
      <c r="H31" s="245"/>
      <c r="I31" s="245"/>
      <c r="J31" s="43">
        <v>400</v>
      </c>
      <c r="K31" s="45"/>
      <c r="L31" s="45"/>
      <c r="M31" s="221"/>
      <c r="N31" s="221"/>
    </row>
    <row r="32" spans="1:14" s="239" customFormat="1" ht="57" customHeight="1">
      <c r="A32" s="248" t="s">
        <v>64</v>
      </c>
      <c r="B32" s="229">
        <v>2009</v>
      </c>
      <c r="C32" s="249"/>
      <c r="D32" s="250">
        <v>400</v>
      </c>
      <c r="E32" s="250">
        <v>400</v>
      </c>
      <c r="F32" s="251">
        <f t="shared" si="2"/>
        <v>400</v>
      </c>
      <c r="G32" s="251"/>
      <c r="H32" s="251"/>
      <c r="I32" s="251"/>
      <c r="J32" s="208">
        <v>400</v>
      </c>
      <c r="K32" s="210"/>
      <c r="L32" s="210"/>
      <c r="M32" s="221"/>
      <c r="N32" s="221"/>
    </row>
    <row r="33" spans="1:14" s="239" customFormat="1" ht="118.5" customHeight="1">
      <c r="A33" s="241" t="s">
        <v>65</v>
      </c>
      <c r="B33" s="242">
        <v>2009</v>
      </c>
      <c r="C33" s="243" t="s">
        <v>67</v>
      </c>
      <c r="D33" s="244">
        <v>5530</v>
      </c>
      <c r="E33" s="244">
        <v>5530</v>
      </c>
      <c r="F33" s="245">
        <f t="shared" si="2"/>
        <v>5280</v>
      </c>
      <c r="G33" s="245"/>
      <c r="H33" s="245">
        <v>1380</v>
      </c>
      <c r="I33" s="245"/>
      <c r="J33" s="43">
        <v>1950</v>
      </c>
      <c r="K33" s="45">
        <v>1950</v>
      </c>
      <c r="L33" s="45">
        <v>1950</v>
      </c>
      <c r="M33" s="221"/>
      <c r="N33" s="221"/>
    </row>
    <row r="34" spans="1:14" s="239" customFormat="1" ht="88.5" customHeight="1">
      <c r="A34" s="253" t="s">
        <v>72</v>
      </c>
      <c r="B34" s="242">
        <v>2009</v>
      </c>
      <c r="C34" s="243" t="s">
        <v>73</v>
      </c>
      <c r="D34" s="244">
        <v>3000</v>
      </c>
      <c r="E34" s="244">
        <v>3000</v>
      </c>
      <c r="F34" s="245">
        <f t="shared" si="2"/>
        <v>5000</v>
      </c>
      <c r="G34" s="245"/>
      <c r="H34" s="245"/>
      <c r="I34" s="245"/>
      <c r="J34" s="43">
        <v>2500</v>
      </c>
      <c r="K34" s="45">
        <v>2500</v>
      </c>
      <c r="L34" s="45">
        <v>2500</v>
      </c>
      <c r="M34" s="221"/>
      <c r="N34" s="221"/>
    </row>
    <row r="35" spans="1:14" s="239" customFormat="1" ht="62.25" customHeight="1">
      <c r="A35" s="241" t="s">
        <v>76</v>
      </c>
      <c r="B35" s="242">
        <v>2009</v>
      </c>
      <c r="C35" s="243" t="s">
        <v>75</v>
      </c>
      <c r="D35" s="244">
        <v>3300</v>
      </c>
      <c r="E35" s="244">
        <v>3300</v>
      </c>
      <c r="F35" s="245">
        <f t="shared" si="2"/>
        <v>500</v>
      </c>
      <c r="G35" s="245"/>
      <c r="H35" s="245"/>
      <c r="I35" s="245"/>
      <c r="J35" s="43">
        <v>500</v>
      </c>
      <c r="K35" s="45"/>
      <c r="L35" s="45"/>
      <c r="M35" s="221"/>
      <c r="N35" s="221"/>
    </row>
    <row r="36" spans="1:14" s="239" customFormat="1" ht="44.25" customHeight="1">
      <c r="A36" s="248" t="s">
        <v>74</v>
      </c>
      <c r="B36" s="229"/>
      <c r="C36" s="249"/>
      <c r="D36" s="250">
        <v>500</v>
      </c>
      <c r="E36" s="250">
        <v>500</v>
      </c>
      <c r="F36" s="251">
        <f t="shared" si="2"/>
        <v>500</v>
      </c>
      <c r="G36" s="251"/>
      <c r="H36" s="251"/>
      <c r="I36" s="251"/>
      <c r="J36" s="208">
        <v>500</v>
      </c>
      <c r="K36" s="210"/>
      <c r="L36" s="210"/>
      <c r="M36" s="221"/>
      <c r="N36" s="221"/>
    </row>
    <row r="37" spans="1:14" s="313" customFormat="1" ht="44.25" customHeight="1">
      <c r="A37" s="241" t="s">
        <v>161</v>
      </c>
      <c r="B37" s="314" t="s">
        <v>26</v>
      </c>
      <c r="C37" s="243"/>
      <c r="D37" s="244"/>
      <c r="E37" s="244"/>
      <c r="F37" s="245">
        <f t="shared" si="2"/>
        <v>16000</v>
      </c>
      <c r="G37" s="245"/>
      <c r="H37" s="245"/>
      <c r="I37" s="245"/>
      <c r="J37" s="245">
        <v>8000</v>
      </c>
      <c r="K37" s="247">
        <v>8000</v>
      </c>
      <c r="L37" s="247">
        <v>5000</v>
      </c>
      <c r="M37" s="221"/>
      <c r="N37" s="221"/>
    </row>
    <row r="38" spans="1:14" s="263" customFormat="1" ht="57" customHeight="1" thickBot="1">
      <c r="A38" s="257" t="s">
        <v>86</v>
      </c>
      <c r="B38" s="258" t="s">
        <v>46</v>
      </c>
      <c r="C38" s="259"/>
      <c r="D38" s="260">
        <v>250000</v>
      </c>
      <c r="E38" s="260">
        <v>250000</v>
      </c>
      <c r="F38" s="260">
        <f>SUM(G38:K38)</f>
        <v>35000</v>
      </c>
      <c r="G38" s="260"/>
      <c r="H38" s="260">
        <v>35000</v>
      </c>
      <c r="I38" s="260"/>
      <c r="J38" s="57"/>
      <c r="K38" s="337"/>
      <c r="L38" s="337"/>
      <c r="M38" s="262"/>
      <c r="N38" s="262"/>
    </row>
    <row r="39" spans="1:15" s="239" customFormat="1" ht="60.75" customHeight="1" thickBot="1">
      <c r="A39" s="257" t="s">
        <v>90</v>
      </c>
      <c r="B39" s="314" t="s">
        <v>165</v>
      </c>
      <c r="C39" s="264"/>
      <c r="D39" s="244"/>
      <c r="E39" s="244">
        <v>20000</v>
      </c>
      <c r="F39" s="260">
        <f>SUM(G39:K39)</f>
        <v>13500</v>
      </c>
      <c r="G39" s="244"/>
      <c r="H39" s="244"/>
      <c r="I39" s="244"/>
      <c r="J39" s="265">
        <v>9000</v>
      </c>
      <c r="K39" s="359">
        <v>4500</v>
      </c>
      <c r="L39" s="359">
        <v>2000</v>
      </c>
      <c r="M39" s="266"/>
      <c r="N39" s="266"/>
      <c r="O39" s="221"/>
    </row>
    <row r="40" spans="1:15" s="239" customFormat="1" ht="34.5" customHeight="1">
      <c r="A40" s="257" t="s">
        <v>126</v>
      </c>
      <c r="B40" s="242" t="s">
        <v>46</v>
      </c>
      <c r="C40" s="264"/>
      <c r="D40" s="244">
        <v>100000</v>
      </c>
      <c r="E40" s="244">
        <v>100000</v>
      </c>
      <c r="F40" s="260">
        <f>SUM(G40:K40)</f>
        <v>4000</v>
      </c>
      <c r="G40" s="244"/>
      <c r="H40" s="244"/>
      <c r="I40" s="244"/>
      <c r="J40" s="194">
        <v>2000</v>
      </c>
      <c r="K40" s="360">
        <v>2000</v>
      </c>
      <c r="L40" s="360">
        <v>2000</v>
      </c>
      <c r="M40" s="266"/>
      <c r="N40" s="266"/>
      <c r="O40" s="221"/>
    </row>
    <row r="41" spans="1:15" s="239" customFormat="1" ht="27.75" customHeight="1">
      <c r="A41" s="257" t="s">
        <v>106</v>
      </c>
      <c r="B41" s="242">
        <v>2009</v>
      </c>
      <c r="C41" s="264"/>
      <c r="D41" s="244">
        <v>1200</v>
      </c>
      <c r="E41" s="244">
        <v>1200</v>
      </c>
      <c r="F41" s="260">
        <f>SUM(G41:K41)</f>
        <v>2400</v>
      </c>
      <c r="G41" s="244"/>
      <c r="H41" s="244"/>
      <c r="I41" s="244"/>
      <c r="J41" s="68">
        <v>1200</v>
      </c>
      <c r="K41" s="68">
        <v>1200</v>
      </c>
      <c r="L41" s="68"/>
      <c r="M41" s="266"/>
      <c r="N41" s="266"/>
      <c r="O41" s="221"/>
    </row>
    <row r="42" spans="1:15" s="215" customFormat="1" ht="62.25" customHeight="1">
      <c r="A42" s="257" t="s">
        <v>109</v>
      </c>
      <c r="B42" s="242" t="s">
        <v>46</v>
      </c>
      <c r="C42" s="242" t="s">
        <v>91</v>
      </c>
      <c r="D42" s="244">
        <v>13500</v>
      </c>
      <c r="E42" s="244">
        <v>13500</v>
      </c>
      <c r="F42" s="260">
        <f>SUM(G42:K42)</f>
        <v>2000</v>
      </c>
      <c r="G42" s="244"/>
      <c r="H42" s="244"/>
      <c r="I42" s="244"/>
      <c r="J42" s="68">
        <v>1000</v>
      </c>
      <c r="K42" s="68">
        <v>1000</v>
      </c>
      <c r="L42" s="68"/>
      <c r="M42" s="268"/>
      <c r="N42" s="268"/>
      <c r="O42" s="214"/>
    </row>
    <row r="43" spans="1:15" s="215" customFormat="1" ht="77.25" customHeight="1">
      <c r="A43" s="254" t="s">
        <v>162</v>
      </c>
      <c r="B43" s="242" t="s">
        <v>11</v>
      </c>
      <c r="C43" s="264"/>
      <c r="D43" s="244">
        <v>10000</v>
      </c>
      <c r="E43" s="244">
        <v>10000</v>
      </c>
      <c r="F43" s="245">
        <v>6520</v>
      </c>
      <c r="G43" s="244"/>
      <c r="H43" s="244"/>
      <c r="I43" s="244"/>
      <c r="J43" s="42">
        <v>7000</v>
      </c>
      <c r="K43" s="68">
        <v>6000</v>
      </c>
      <c r="L43" s="68">
        <v>3500</v>
      </c>
      <c r="M43" s="268"/>
      <c r="N43" s="268"/>
      <c r="O43" s="214"/>
    </row>
    <row r="44" spans="1:15" s="215" customFormat="1" ht="89.25" customHeight="1">
      <c r="A44" s="257" t="s">
        <v>138</v>
      </c>
      <c r="B44" s="242" t="s">
        <v>46</v>
      </c>
      <c r="C44" s="264"/>
      <c r="D44" s="244">
        <v>3000</v>
      </c>
      <c r="E44" s="244">
        <v>3000</v>
      </c>
      <c r="F44" s="260">
        <f>SUM(G44:K44)</f>
        <v>1400</v>
      </c>
      <c r="G44" s="244"/>
      <c r="H44" s="244"/>
      <c r="I44" s="244"/>
      <c r="J44" s="42">
        <v>700</v>
      </c>
      <c r="K44" s="68">
        <v>700</v>
      </c>
      <c r="L44" s="68">
        <v>700</v>
      </c>
      <c r="M44" s="268"/>
      <c r="N44" s="268"/>
      <c r="O44" s="214"/>
    </row>
    <row r="45" spans="1:15" s="215" customFormat="1" ht="97.5" customHeight="1">
      <c r="A45" s="257" t="s">
        <v>139</v>
      </c>
      <c r="B45" s="242" t="s">
        <v>46</v>
      </c>
      <c r="C45" s="264"/>
      <c r="D45" s="231" t="s">
        <v>89</v>
      </c>
      <c r="E45" s="244"/>
      <c r="F45" s="260">
        <f>SUM(G45:K45)</f>
        <v>1000</v>
      </c>
      <c r="G45" s="244"/>
      <c r="H45" s="244"/>
      <c r="I45" s="244"/>
      <c r="J45" s="195">
        <v>500</v>
      </c>
      <c r="K45" s="361">
        <v>500</v>
      </c>
      <c r="L45" s="361">
        <v>500</v>
      </c>
      <c r="M45" s="268"/>
      <c r="N45" s="268"/>
      <c r="O45" s="214"/>
    </row>
    <row r="46" spans="1:15" s="215" customFormat="1" ht="38.25" customHeight="1" thickBot="1">
      <c r="A46" s="257" t="s">
        <v>128</v>
      </c>
      <c r="B46" s="242" t="s">
        <v>21</v>
      </c>
      <c r="C46" s="264"/>
      <c r="D46" s="244">
        <v>7000</v>
      </c>
      <c r="E46" s="244">
        <v>7000</v>
      </c>
      <c r="F46" s="260">
        <f>SUM(G46:K46)</f>
        <v>3000</v>
      </c>
      <c r="G46" s="244"/>
      <c r="H46" s="244"/>
      <c r="I46" s="244"/>
      <c r="J46" s="42">
        <v>3000</v>
      </c>
      <c r="K46" s="362"/>
      <c r="L46" s="362"/>
      <c r="M46" s="268"/>
      <c r="N46" s="268"/>
      <c r="O46" s="214"/>
    </row>
    <row r="47" spans="1:14" s="276" customFormat="1" ht="48.75" customHeight="1" thickBot="1">
      <c r="A47" s="255" t="s">
        <v>80</v>
      </c>
      <c r="B47" s="273" t="s">
        <v>21</v>
      </c>
      <c r="C47" s="274"/>
      <c r="D47" s="256">
        <v>130000</v>
      </c>
      <c r="E47" s="256">
        <v>130000</v>
      </c>
      <c r="F47" s="252">
        <f>SUM(G47:K47)</f>
        <v>80000</v>
      </c>
      <c r="G47" s="256"/>
      <c r="H47" s="256"/>
      <c r="I47" s="256"/>
      <c r="J47" s="307">
        <v>40000</v>
      </c>
      <c r="K47" s="363">
        <v>40000</v>
      </c>
      <c r="L47" s="363">
        <v>30000</v>
      </c>
      <c r="M47" s="275"/>
      <c r="N47" s="275"/>
    </row>
    <row r="48" spans="1:15" s="215" customFormat="1" ht="13.5">
      <c r="A48" s="271" t="s">
        <v>116</v>
      </c>
      <c r="B48" s="240"/>
      <c r="C48" s="277"/>
      <c r="D48" s="271"/>
      <c r="E48" s="271"/>
      <c r="F48" s="271"/>
      <c r="G48" s="271"/>
      <c r="H48" s="271"/>
      <c r="I48" s="271"/>
      <c r="J48" s="164">
        <f>SUM(J30:J47)</f>
        <v>86650</v>
      </c>
      <c r="K48" s="133">
        <f>SUM(K30:K47)</f>
        <v>76350</v>
      </c>
      <c r="L48" s="133">
        <f>SUM(L30:L47)</f>
        <v>56150</v>
      </c>
      <c r="M48" s="214"/>
      <c r="N48" s="214"/>
      <c r="O48" s="278"/>
    </row>
    <row r="49" spans="1:15" s="215" customFormat="1" ht="13.5">
      <c r="A49" s="486" t="s">
        <v>98</v>
      </c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L49" s="322"/>
      <c r="M49" s="214"/>
      <c r="N49" s="214"/>
      <c r="O49" s="278"/>
    </row>
    <row r="50" spans="1:27" s="215" customFormat="1" ht="64.5" customHeight="1">
      <c r="A50" s="282" t="s">
        <v>166</v>
      </c>
      <c r="B50" s="242" t="s">
        <v>46</v>
      </c>
      <c r="C50" s="242" t="s">
        <v>49</v>
      </c>
      <c r="D50" s="281">
        <v>120000</v>
      </c>
      <c r="E50" s="281">
        <v>115400</v>
      </c>
      <c r="F50" s="245">
        <f>SUM(G50:K50)</f>
        <v>12740</v>
      </c>
      <c r="G50" s="281"/>
      <c r="H50" s="281"/>
      <c r="I50" s="281"/>
      <c r="J50" s="173">
        <v>6370</v>
      </c>
      <c r="K50" s="364">
        <v>6370</v>
      </c>
      <c r="L50" s="364">
        <v>6370</v>
      </c>
      <c r="M50" s="283"/>
      <c r="N50" s="283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</row>
    <row r="51" spans="1:27" s="215" customFormat="1" ht="13.5">
      <c r="A51" s="271" t="s">
        <v>118</v>
      </c>
      <c r="B51" s="240"/>
      <c r="C51" s="277"/>
      <c r="D51" s="271"/>
      <c r="E51" s="271"/>
      <c r="F51" s="246">
        <f>SUM(F50:F50)</f>
        <v>12740</v>
      </c>
      <c r="G51" s="246">
        <v>0</v>
      </c>
      <c r="H51" s="246">
        <f>SUM(H50:H50)</f>
        <v>0</v>
      </c>
      <c r="I51" s="246">
        <f>SUM(I50:I50)</f>
        <v>0</v>
      </c>
      <c r="J51" s="44">
        <f>SUM(J50:J50)</f>
        <v>6370</v>
      </c>
      <c r="K51" s="133">
        <f>SUM(K50:K50)</f>
        <v>6370</v>
      </c>
      <c r="L51" s="133">
        <f>SUM(L50:L50)</f>
        <v>6370</v>
      </c>
      <c r="M51" s="214"/>
      <c r="N51" s="214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</row>
    <row r="52" spans="1:15" s="215" customFormat="1" ht="13.5">
      <c r="A52" s="486" t="s">
        <v>99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322"/>
      <c r="M52" s="214"/>
      <c r="N52" s="214"/>
      <c r="O52" s="278"/>
    </row>
    <row r="53" spans="1:15" s="215" customFormat="1" ht="97.5">
      <c r="A53" s="282" t="s">
        <v>173</v>
      </c>
      <c r="B53" s="285">
        <v>2009</v>
      </c>
      <c r="C53" s="285"/>
      <c r="D53" s="286">
        <v>3000</v>
      </c>
      <c r="E53" s="286">
        <v>3000</v>
      </c>
      <c r="F53" s="287">
        <f>SUM(G53:K53)</f>
        <v>6000</v>
      </c>
      <c r="G53" s="286"/>
      <c r="H53" s="286"/>
      <c r="I53" s="286"/>
      <c r="J53" s="203">
        <v>3000</v>
      </c>
      <c r="K53" s="365">
        <v>3000</v>
      </c>
      <c r="L53" s="365">
        <v>3000</v>
      </c>
      <c r="M53" s="214"/>
      <c r="N53" s="214"/>
      <c r="O53" s="278"/>
    </row>
    <row r="54" spans="1:15" s="215" customFormat="1" ht="13.5">
      <c r="A54" s="271" t="s">
        <v>117</v>
      </c>
      <c r="B54" s="285"/>
      <c r="C54" s="285"/>
      <c r="D54" s="288">
        <f aca="true" t="shared" si="3" ref="D54:L54">SUM(D53:D53)</f>
        <v>3000</v>
      </c>
      <c r="E54" s="288">
        <f t="shared" si="3"/>
        <v>3000</v>
      </c>
      <c r="F54" s="288">
        <f t="shared" si="3"/>
        <v>6000</v>
      </c>
      <c r="G54" s="288">
        <f t="shared" si="3"/>
        <v>0</v>
      </c>
      <c r="H54" s="288">
        <f t="shared" si="3"/>
        <v>0</v>
      </c>
      <c r="I54" s="288">
        <f t="shared" si="3"/>
        <v>0</v>
      </c>
      <c r="J54" s="309">
        <f t="shared" si="3"/>
        <v>3000</v>
      </c>
      <c r="K54" s="366">
        <f t="shared" si="3"/>
        <v>3000</v>
      </c>
      <c r="L54" s="366">
        <f t="shared" si="3"/>
        <v>3000</v>
      </c>
      <c r="M54" s="214"/>
      <c r="N54" s="214"/>
      <c r="O54" s="278"/>
    </row>
    <row r="55" spans="1:27" s="215" customFormat="1" ht="13.5">
      <c r="A55" s="486" t="s">
        <v>101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322"/>
      <c r="M55" s="214"/>
      <c r="N55" s="214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</row>
    <row r="56" spans="1:27" s="215" customFormat="1" ht="69.75" customHeight="1">
      <c r="A56" s="290" t="s">
        <v>57</v>
      </c>
      <c r="B56" s="291">
        <v>2009</v>
      </c>
      <c r="C56" s="291" t="s">
        <v>59</v>
      </c>
      <c r="D56" s="281">
        <v>3600</v>
      </c>
      <c r="E56" s="281">
        <v>3600</v>
      </c>
      <c r="F56" s="245">
        <f>SUM(G56:K56)</f>
        <v>7200</v>
      </c>
      <c r="G56" s="220"/>
      <c r="H56" s="220"/>
      <c r="I56" s="220"/>
      <c r="J56" s="76">
        <v>3600</v>
      </c>
      <c r="K56" s="367">
        <v>3600</v>
      </c>
      <c r="L56" s="367">
        <v>3600</v>
      </c>
      <c r="M56" s="214"/>
      <c r="N56" s="214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</row>
    <row r="57" spans="1:27" s="215" customFormat="1" ht="48" customHeight="1">
      <c r="A57" s="290" t="s">
        <v>58</v>
      </c>
      <c r="B57" s="292" t="s">
        <v>21</v>
      </c>
      <c r="C57" s="291" t="s">
        <v>59</v>
      </c>
      <c r="D57" s="281">
        <v>171500</v>
      </c>
      <c r="E57" s="281">
        <v>170500</v>
      </c>
      <c r="F57" s="245">
        <f>SUM(G57:K57)</f>
        <v>34000</v>
      </c>
      <c r="G57" s="220"/>
      <c r="H57" s="220">
        <v>24000</v>
      </c>
      <c r="I57" s="220"/>
      <c r="J57" s="76">
        <v>5000</v>
      </c>
      <c r="K57" s="367">
        <v>5000</v>
      </c>
      <c r="L57" s="367">
        <v>5000</v>
      </c>
      <c r="M57" s="214"/>
      <c r="N57" s="214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</row>
    <row r="58" spans="1:27" s="215" customFormat="1" ht="48" customHeight="1">
      <c r="A58" s="300" t="s">
        <v>164</v>
      </c>
      <c r="B58" s="317" t="s">
        <v>24</v>
      </c>
      <c r="C58" s="291"/>
      <c r="D58" s="281"/>
      <c r="E58" s="281"/>
      <c r="F58" s="245"/>
      <c r="G58" s="220"/>
      <c r="H58" s="220"/>
      <c r="I58" s="220"/>
      <c r="J58" s="76">
        <v>2500</v>
      </c>
      <c r="K58" s="367">
        <v>2500</v>
      </c>
      <c r="L58" s="367">
        <v>2500</v>
      </c>
      <c r="M58" s="214"/>
      <c r="N58" s="214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</row>
    <row r="59" spans="1:15" s="239" customFormat="1" ht="76.5" customHeight="1">
      <c r="A59" s="279" t="s">
        <v>82</v>
      </c>
      <c r="B59" s="242">
        <v>2009</v>
      </c>
      <c r="C59" s="242"/>
      <c r="D59" s="280">
        <v>5000</v>
      </c>
      <c r="E59" s="280">
        <v>5000</v>
      </c>
      <c r="F59" s="245">
        <f>SUM(G59:K59)</f>
        <v>5000</v>
      </c>
      <c r="G59" s="280"/>
      <c r="H59" s="280"/>
      <c r="I59" s="289"/>
      <c r="J59" s="64"/>
      <c r="K59" s="66">
        <v>5000</v>
      </c>
      <c r="L59" s="66">
        <v>5000</v>
      </c>
      <c r="M59" s="221"/>
      <c r="N59" s="221"/>
      <c r="O59" s="293"/>
    </row>
    <row r="60" spans="1:15" s="239" customFormat="1" ht="76.5" customHeight="1">
      <c r="A60" s="279"/>
      <c r="B60" s="242"/>
      <c r="C60" s="242"/>
      <c r="D60" s="280"/>
      <c r="E60" s="280"/>
      <c r="F60" s="245"/>
      <c r="G60" s="280"/>
      <c r="H60" s="280"/>
      <c r="I60" s="289"/>
      <c r="J60" s="64"/>
      <c r="K60" s="66">
        <v>3800</v>
      </c>
      <c r="L60" s="66">
        <v>3800</v>
      </c>
      <c r="M60" s="221"/>
      <c r="N60" s="221"/>
      <c r="O60" s="293"/>
    </row>
    <row r="61" spans="1:15" s="215" customFormat="1" ht="13.5">
      <c r="A61" s="271" t="s">
        <v>120</v>
      </c>
      <c r="B61" s="240"/>
      <c r="C61" s="277"/>
      <c r="D61" s="271"/>
      <c r="E61" s="271"/>
      <c r="F61" s="271">
        <f>SUM(F56:F59)</f>
        <v>46200</v>
      </c>
      <c r="G61" s="271">
        <f>SUM(G56:G59)</f>
        <v>0</v>
      </c>
      <c r="H61" s="271">
        <f>SUM(H56:H59)</f>
        <v>24000</v>
      </c>
      <c r="I61" s="271">
        <f>SUM(I56:I59)</f>
        <v>0</v>
      </c>
      <c r="J61" s="164">
        <f>SUM(J56:J59)</f>
        <v>11100</v>
      </c>
      <c r="K61" s="368">
        <f>SUM(K56:K60)</f>
        <v>19900</v>
      </c>
      <c r="L61" s="368">
        <f>SUM(L56:L60)</f>
        <v>19900</v>
      </c>
      <c r="M61" s="214"/>
      <c r="N61" s="214"/>
      <c r="O61" s="278"/>
    </row>
    <row r="62" spans="1:15" s="236" customFormat="1" ht="13.5">
      <c r="A62" s="228" t="s">
        <v>105</v>
      </c>
      <c r="B62" s="229"/>
      <c r="C62" s="230"/>
      <c r="D62" s="228"/>
      <c r="E62" s="228"/>
      <c r="F62" s="228">
        <f>SUM(G61:K61)</f>
        <v>55000</v>
      </c>
      <c r="G62" s="269"/>
      <c r="H62" s="269"/>
      <c r="I62" s="269"/>
      <c r="J62" s="308"/>
      <c r="K62" s="369"/>
      <c r="L62" s="369"/>
      <c r="M62" s="234"/>
      <c r="N62" s="234"/>
      <c r="O62" s="235"/>
    </row>
    <row r="63" spans="1:15" s="215" customFormat="1" ht="14.25" thickBot="1">
      <c r="A63" s="515" t="s">
        <v>102</v>
      </c>
      <c r="B63" s="516"/>
      <c r="C63" s="516"/>
      <c r="D63" s="516"/>
      <c r="E63" s="516"/>
      <c r="F63" s="516"/>
      <c r="G63" s="516"/>
      <c r="H63" s="516"/>
      <c r="I63" s="516"/>
      <c r="J63" s="516"/>
      <c r="K63" s="516"/>
      <c r="L63" s="322"/>
      <c r="M63" s="214"/>
      <c r="N63" s="214"/>
      <c r="O63" s="278"/>
    </row>
    <row r="64" spans="1:15" s="215" customFormat="1" ht="27.75">
      <c r="A64" s="338" t="s">
        <v>163</v>
      </c>
      <c r="B64" s="339" t="s">
        <v>26</v>
      </c>
      <c r="C64" s="340"/>
      <c r="D64" s="340"/>
      <c r="E64" s="340"/>
      <c r="F64" s="340"/>
      <c r="G64" s="340"/>
      <c r="H64" s="340"/>
      <c r="I64" s="340"/>
      <c r="J64" s="341">
        <v>25000</v>
      </c>
      <c r="K64" s="370">
        <v>20000</v>
      </c>
      <c r="L64" s="370">
        <v>10000</v>
      </c>
      <c r="M64" s="214"/>
      <c r="N64" s="214"/>
      <c r="O64" s="278"/>
    </row>
    <row r="65" spans="1:15" s="215" customFormat="1" ht="58.5" customHeight="1">
      <c r="A65" s="342" t="s">
        <v>81</v>
      </c>
      <c r="B65" s="314">
        <v>2009</v>
      </c>
      <c r="C65" s="242"/>
      <c r="D65" s="270">
        <v>25000</v>
      </c>
      <c r="E65" s="270">
        <v>25000</v>
      </c>
      <c r="F65" s="245">
        <f aca="true" t="shared" si="4" ref="F65:F75">SUM(G65:K65)</f>
        <v>0</v>
      </c>
      <c r="G65" s="261"/>
      <c r="H65" s="261"/>
      <c r="I65" s="261"/>
      <c r="J65" s="57"/>
      <c r="K65" s="57"/>
      <c r="L65" s="57"/>
      <c r="M65" s="214"/>
      <c r="N65" s="214"/>
      <c r="O65" s="278"/>
    </row>
    <row r="66" spans="1:15" s="215" customFormat="1" ht="45" customHeight="1">
      <c r="A66" s="343" t="s">
        <v>156</v>
      </c>
      <c r="B66" s="314"/>
      <c r="C66" s="242"/>
      <c r="D66" s="231" t="s">
        <v>89</v>
      </c>
      <c r="E66" s="270"/>
      <c r="F66" s="245">
        <f t="shared" si="4"/>
        <v>14000</v>
      </c>
      <c r="G66" s="261"/>
      <c r="H66" s="261"/>
      <c r="I66" s="261"/>
      <c r="J66" s="195">
        <v>7000</v>
      </c>
      <c r="K66" s="361">
        <v>7000</v>
      </c>
      <c r="L66" s="361">
        <v>7000</v>
      </c>
      <c r="M66" s="214"/>
      <c r="N66" s="214"/>
      <c r="O66" s="278"/>
    </row>
    <row r="67" spans="1:15" s="215" customFormat="1" ht="111.75" customHeight="1">
      <c r="A67" s="342" t="s">
        <v>146</v>
      </c>
      <c r="B67" s="242" t="s">
        <v>46</v>
      </c>
      <c r="C67" s="243" t="s">
        <v>145</v>
      </c>
      <c r="D67" s="294">
        <v>135000</v>
      </c>
      <c r="E67" s="270">
        <v>135000</v>
      </c>
      <c r="F67" s="245">
        <f t="shared" si="4"/>
        <v>60000</v>
      </c>
      <c r="G67" s="261"/>
      <c r="H67" s="261"/>
      <c r="I67" s="261"/>
      <c r="J67" s="57">
        <v>35000</v>
      </c>
      <c r="K67" s="57">
        <v>25000</v>
      </c>
      <c r="L67" s="57">
        <v>25000</v>
      </c>
      <c r="M67" s="214"/>
      <c r="N67" s="214"/>
      <c r="O67" s="278"/>
    </row>
    <row r="68" spans="1:15" s="215" customFormat="1" ht="49.5" customHeight="1">
      <c r="A68" s="342" t="s">
        <v>148</v>
      </c>
      <c r="B68" s="242" t="s">
        <v>46</v>
      </c>
      <c r="C68" s="242" t="s">
        <v>147</v>
      </c>
      <c r="D68" s="294">
        <v>15000</v>
      </c>
      <c r="E68" s="270">
        <v>15000</v>
      </c>
      <c r="F68" s="245">
        <f t="shared" si="4"/>
        <v>20000</v>
      </c>
      <c r="G68" s="261"/>
      <c r="H68" s="261"/>
      <c r="I68" s="261"/>
      <c r="J68" s="57">
        <v>10000</v>
      </c>
      <c r="K68" s="57">
        <v>10000</v>
      </c>
      <c r="L68" s="57">
        <v>11500</v>
      </c>
      <c r="M68" s="214"/>
      <c r="N68" s="214"/>
      <c r="O68" s="278"/>
    </row>
    <row r="69" spans="1:15" s="215" customFormat="1" ht="63.75" customHeight="1">
      <c r="A69" s="342" t="s">
        <v>150</v>
      </c>
      <c r="B69" s="242" t="s">
        <v>46</v>
      </c>
      <c r="C69" s="242" t="s">
        <v>149</v>
      </c>
      <c r="D69" s="294">
        <v>3000</v>
      </c>
      <c r="E69" s="270">
        <v>3000</v>
      </c>
      <c r="F69" s="245">
        <f t="shared" si="4"/>
        <v>1500</v>
      </c>
      <c r="G69" s="261"/>
      <c r="H69" s="261"/>
      <c r="I69" s="261"/>
      <c r="J69" s="57">
        <v>1000</v>
      </c>
      <c r="K69" s="57">
        <v>500</v>
      </c>
      <c r="L69" s="57">
        <v>500</v>
      </c>
      <c r="M69" s="214"/>
      <c r="N69" s="214"/>
      <c r="O69" s="278"/>
    </row>
    <row r="70" spans="1:15" s="215" customFormat="1" ht="113.25" customHeight="1">
      <c r="A70" s="342" t="s">
        <v>42</v>
      </c>
      <c r="B70" s="242">
        <v>2009</v>
      </c>
      <c r="C70" s="242"/>
      <c r="D70" s="244">
        <v>300</v>
      </c>
      <c r="E70" s="244">
        <v>300</v>
      </c>
      <c r="F70" s="245">
        <f t="shared" si="4"/>
        <v>300</v>
      </c>
      <c r="G70" s="247"/>
      <c r="H70" s="247"/>
      <c r="I70" s="247"/>
      <c r="J70" s="45"/>
      <c r="K70" s="45">
        <v>300</v>
      </c>
      <c r="L70" s="45">
        <v>300</v>
      </c>
      <c r="M70" s="214"/>
      <c r="N70" s="214"/>
      <c r="O70" s="278"/>
    </row>
    <row r="71" spans="1:15" s="215" customFormat="1" ht="35.25" customHeight="1">
      <c r="A71" s="342" t="s">
        <v>159</v>
      </c>
      <c r="B71" s="314" t="s">
        <v>26</v>
      </c>
      <c r="C71" s="242"/>
      <c r="D71" s="244"/>
      <c r="E71" s="244"/>
      <c r="F71" s="245"/>
      <c r="G71" s="247"/>
      <c r="H71" s="247"/>
      <c r="I71" s="247"/>
      <c r="J71" s="45">
        <v>3500</v>
      </c>
      <c r="K71" s="45">
        <v>3500</v>
      </c>
      <c r="L71" s="45"/>
      <c r="M71" s="214"/>
      <c r="N71" s="214"/>
      <c r="O71" s="278"/>
    </row>
    <row r="72" spans="1:15" s="215" customFormat="1" ht="41.25" customHeight="1">
      <c r="A72" s="342" t="s">
        <v>160</v>
      </c>
      <c r="B72" s="314" t="s">
        <v>26</v>
      </c>
      <c r="C72" s="242"/>
      <c r="D72" s="244"/>
      <c r="E72" s="244"/>
      <c r="F72" s="245"/>
      <c r="G72" s="247"/>
      <c r="H72" s="247"/>
      <c r="I72" s="247"/>
      <c r="J72" s="45">
        <v>1000</v>
      </c>
      <c r="K72" s="45">
        <v>1000</v>
      </c>
      <c r="L72" s="45">
        <v>1500</v>
      </c>
      <c r="M72" s="214"/>
      <c r="N72" s="214"/>
      <c r="O72" s="278"/>
    </row>
    <row r="73" spans="1:15" s="215" customFormat="1" ht="33" customHeight="1">
      <c r="A73" s="342" t="s">
        <v>43</v>
      </c>
      <c r="B73" s="242">
        <v>2009</v>
      </c>
      <c r="C73" s="242"/>
      <c r="D73" s="244">
        <v>1000</v>
      </c>
      <c r="E73" s="244">
        <v>1000</v>
      </c>
      <c r="F73" s="245">
        <f t="shared" si="4"/>
        <v>2000</v>
      </c>
      <c r="G73" s="247"/>
      <c r="H73" s="247"/>
      <c r="I73" s="247"/>
      <c r="J73" s="45">
        <v>1000</v>
      </c>
      <c r="K73" s="45">
        <v>1000</v>
      </c>
      <c r="L73" s="45">
        <v>1000</v>
      </c>
      <c r="M73" s="214"/>
      <c r="N73" s="214"/>
      <c r="O73" s="278"/>
    </row>
    <row r="74" spans="1:15" s="215" customFormat="1" ht="57" customHeight="1">
      <c r="A74" s="342" t="s">
        <v>103</v>
      </c>
      <c r="B74" s="242">
        <v>2009</v>
      </c>
      <c r="C74" s="242"/>
      <c r="D74" s="244">
        <v>1500</v>
      </c>
      <c r="E74" s="244">
        <v>1500</v>
      </c>
      <c r="F74" s="245">
        <f t="shared" si="4"/>
        <v>2500</v>
      </c>
      <c r="G74" s="247"/>
      <c r="H74" s="247"/>
      <c r="I74" s="247"/>
      <c r="J74" s="45">
        <v>1500</v>
      </c>
      <c r="K74" s="45">
        <v>1000</v>
      </c>
      <c r="L74" s="45">
        <v>1000</v>
      </c>
      <c r="M74" s="214"/>
      <c r="N74" s="214"/>
      <c r="O74" s="278"/>
    </row>
    <row r="75" spans="1:15" s="272" customFormat="1" ht="57" customHeight="1">
      <c r="A75" s="342" t="s">
        <v>151</v>
      </c>
      <c r="B75" s="242">
        <v>2009</v>
      </c>
      <c r="C75" s="242"/>
      <c r="D75" s="244">
        <v>2000</v>
      </c>
      <c r="E75" s="244">
        <v>200</v>
      </c>
      <c r="F75" s="245">
        <f t="shared" si="4"/>
        <v>4000</v>
      </c>
      <c r="G75" s="247"/>
      <c r="H75" s="247"/>
      <c r="I75" s="247"/>
      <c r="J75" s="45">
        <v>2000</v>
      </c>
      <c r="K75" s="45">
        <v>2000</v>
      </c>
      <c r="L75" s="45">
        <v>2000</v>
      </c>
      <c r="M75" s="214"/>
      <c r="N75" s="214"/>
      <c r="O75" s="278"/>
    </row>
    <row r="76" spans="1:15" s="215" customFormat="1" ht="13.5">
      <c r="A76" s="344" t="s">
        <v>121</v>
      </c>
      <c r="B76" s="242"/>
      <c r="C76" s="264"/>
      <c r="D76" s="244"/>
      <c r="E76" s="244"/>
      <c r="F76" s="271">
        <f>SUM(F65:F75)</f>
        <v>104300</v>
      </c>
      <c r="G76" s="271">
        <f>SUM(G65:G75)</f>
        <v>0</v>
      </c>
      <c r="H76" s="271">
        <f>SUM(H65:H75)</f>
        <v>0</v>
      </c>
      <c r="I76" s="271">
        <f>SUM(I65:I75)</f>
        <v>0</v>
      </c>
      <c r="J76" s="164">
        <f>SUM(J64:J75)</f>
        <v>87000</v>
      </c>
      <c r="K76" s="368">
        <f>SUM(K64:K75)</f>
        <v>71300</v>
      </c>
      <c r="L76" s="368">
        <f>SUM(L64:L75)</f>
        <v>59800</v>
      </c>
      <c r="M76" s="214"/>
      <c r="N76" s="214"/>
      <c r="O76" s="278"/>
    </row>
    <row r="77" spans="1:15" s="215" customFormat="1" ht="13.5">
      <c r="A77" s="517" t="s">
        <v>108</v>
      </c>
      <c r="B77" s="487"/>
      <c r="C77" s="487"/>
      <c r="D77" s="487"/>
      <c r="E77" s="487"/>
      <c r="F77" s="487"/>
      <c r="G77" s="487"/>
      <c r="H77" s="487"/>
      <c r="I77" s="487"/>
      <c r="J77" s="487"/>
      <c r="K77" s="518"/>
      <c r="L77" s="322"/>
      <c r="M77" s="214"/>
      <c r="N77" s="214"/>
      <c r="O77" s="278"/>
    </row>
    <row r="78" spans="1:15" s="215" customFormat="1" ht="42" customHeight="1">
      <c r="A78" s="342" t="s">
        <v>56</v>
      </c>
      <c r="B78" s="242">
        <v>2009</v>
      </c>
      <c r="C78" s="242"/>
      <c r="D78" s="295">
        <v>311</v>
      </c>
      <c r="E78" s="244">
        <v>311</v>
      </c>
      <c r="F78" s="270">
        <f aca="true" t="shared" si="5" ref="F78:F84">SUM(G78:K78)</f>
        <v>622</v>
      </c>
      <c r="G78" s="270"/>
      <c r="H78" s="270"/>
      <c r="I78" s="270"/>
      <c r="J78" s="72">
        <v>311</v>
      </c>
      <c r="K78" s="128">
        <v>311</v>
      </c>
      <c r="L78" s="128">
        <v>311</v>
      </c>
      <c r="M78" s="214"/>
      <c r="N78" s="268"/>
      <c r="O78" s="214"/>
    </row>
    <row r="79" spans="1:15" s="215" customFormat="1" ht="44.25" customHeight="1">
      <c r="A79" s="342" t="s">
        <v>55</v>
      </c>
      <c r="B79" s="242">
        <v>2009</v>
      </c>
      <c r="C79" s="242"/>
      <c r="D79" s="295">
        <v>264</v>
      </c>
      <c r="E79" s="244">
        <v>264</v>
      </c>
      <c r="F79" s="270">
        <f t="shared" si="5"/>
        <v>528</v>
      </c>
      <c r="G79" s="270"/>
      <c r="H79" s="270"/>
      <c r="I79" s="270"/>
      <c r="J79" s="72">
        <v>264</v>
      </c>
      <c r="K79" s="128">
        <v>264</v>
      </c>
      <c r="L79" s="128">
        <v>264</v>
      </c>
      <c r="M79" s="214"/>
      <c r="N79" s="268"/>
      <c r="O79" s="214"/>
    </row>
    <row r="80" spans="1:15" s="215" customFormat="1" ht="44.25" customHeight="1">
      <c r="A80" s="342" t="s">
        <v>158</v>
      </c>
      <c r="B80" s="242"/>
      <c r="C80" s="242"/>
      <c r="D80" s="295"/>
      <c r="E80" s="244"/>
      <c r="F80" s="260"/>
      <c r="G80" s="270"/>
      <c r="H80" s="270"/>
      <c r="I80" s="270"/>
      <c r="J80" s="72">
        <v>2000</v>
      </c>
      <c r="K80" s="128"/>
      <c r="L80" s="128"/>
      <c r="M80" s="214"/>
      <c r="N80" s="268"/>
      <c r="O80" s="214"/>
    </row>
    <row r="81" spans="1:15" s="215" customFormat="1" ht="88.5" customHeight="1">
      <c r="A81" s="342" t="s">
        <v>143</v>
      </c>
      <c r="B81" s="229" t="s">
        <v>144</v>
      </c>
      <c r="C81" s="242"/>
      <c r="D81" s="295">
        <v>500</v>
      </c>
      <c r="E81" s="244">
        <v>500</v>
      </c>
      <c r="F81" s="270">
        <f t="shared" si="5"/>
        <v>1000</v>
      </c>
      <c r="G81" s="261"/>
      <c r="H81" s="261"/>
      <c r="I81" s="261"/>
      <c r="J81" s="57">
        <v>500</v>
      </c>
      <c r="K81" s="57">
        <v>500</v>
      </c>
      <c r="L81" s="57">
        <v>500</v>
      </c>
      <c r="M81" s="214"/>
      <c r="N81" s="268"/>
      <c r="O81" s="214"/>
    </row>
    <row r="82" spans="1:15" s="215" customFormat="1" ht="48.75" customHeight="1">
      <c r="A82" s="342" t="s">
        <v>153</v>
      </c>
      <c r="B82" s="242" t="s">
        <v>46</v>
      </c>
      <c r="C82" s="242"/>
      <c r="D82" s="295">
        <v>3000</v>
      </c>
      <c r="E82" s="244">
        <v>3000</v>
      </c>
      <c r="F82" s="270">
        <f t="shared" si="5"/>
        <v>2000</v>
      </c>
      <c r="G82" s="261"/>
      <c r="H82" s="261"/>
      <c r="I82" s="261"/>
      <c r="J82" s="57">
        <v>1000</v>
      </c>
      <c r="K82" s="57">
        <v>1000</v>
      </c>
      <c r="L82" s="57"/>
      <c r="M82" s="214"/>
      <c r="N82" s="268"/>
      <c r="O82" s="214"/>
    </row>
    <row r="83" spans="1:15" s="215" customFormat="1" ht="46.5" customHeight="1">
      <c r="A83" s="342" t="s">
        <v>152</v>
      </c>
      <c r="B83" s="242" t="s">
        <v>46</v>
      </c>
      <c r="C83" s="242"/>
      <c r="D83" s="295">
        <v>3000</v>
      </c>
      <c r="E83" s="244">
        <v>3000</v>
      </c>
      <c r="F83" s="270">
        <f t="shared" si="5"/>
        <v>1500</v>
      </c>
      <c r="G83" s="261"/>
      <c r="H83" s="261"/>
      <c r="I83" s="261"/>
      <c r="J83" s="57">
        <v>1000</v>
      </c>
      <c r="K83" s="57">
        <v>500</v>
      </c>
      <c r="L83" s="57">
        <v>500</v>
      </c>
      <c r="M83" s="214"/>
      <c r="N83" s="268"/>
      <c r="O83" s="214"/>
    </row>
    <row r="84" spans="1:15" s="215" customFormat="1" ht="46.5" customHeight="1">
      <c r="A84" s="342" t="s">
        <v>155</v>
      </c>
      <c r="B84" s="242" t="s">
        <v>46</v>
      </c>
      <c r="C84" s="242"/>
      <c r="D84" s="295">
        <v>7000</v>
      </c>
      <c r="E84" s="244">
        <v>7000</v>
      </c>
      <c r="F84" s="270">
        <f t="shared" si="5"/>
        <v>2000</v>
      </c>
      <c r="G84" s="261"/>
      <c r="H84" s="261"/>
      <c r="I84" s="261"/>
      <c r="J84" s="57">
        <v>2000</v>
      </c>
      <c r="K84" s="57"/>
      <c r="L84" s="57"/>
      <c r="M84" s="214"/>
      <c r="N84" s="268"/>
      <c r="O84" s="214"/>
    </row>
    <row r="85" spans="1:15" s="215" customFormat="1" ht="13.5">
      <c r="A85" s="345"/>
      <c r="B85" s="242"/>
      <c r="C85" s="264"/>
      <c r="D85" s="244"/>
      <c r="E85" s="244"/>
      <c r="F85" s="244"/>
      <c r="G85" s="247"/>
      <c r="H85" s="247"/>
      <c r="I85" s="247"/>
      <c r="J85" s="45"/>
      <c r="K85" s="45"/>
      <c r="L85" s="45"/>
      <c r="M85" s="214"/>
      <c r="N85" s="214"/>
      <c r="O85" s="278"/>
    </row>
    <row r="86" spans="1:15" s="215" customFormat="1" ht="13.5">
      <c r="A86" s="344" t="s">
        <v>122</v>
      </c>
      <c r="B86" s="242"/>
      <c r="C86" s="264"/>
      <c r="D86" s="244"/>
      <c r="E86" s="244"/>
      <c r="F86" s="296">
        <f aca="true" t="shared" si="6" ref="F86:L86">SUM(F78:F85)</f>
        <v>7650</v>
      </c>
      <c r="G86" s="296">
        <f t="shared" si="6"/>
        <v>0</v>
      </c>
      <c r="H86" s="296">
        <f t="shared" si="6"/>
        <v>0</v>
      </c>
      <c r="I86" s="296">
        <f t="shared" si="6"/>
        <v>0</v>
      </c>
      <c r="J86" s="310">
        <f t="shared" si="6"/>
        <v>7075</v>
      </c>
      <c r="K86" s="371">
        <f t="shared" si="6"/>
        <v>2575</v>
      </c>
      <c r="L86" s="371">
        <f t="shared" si="6"/>
        <v>1575</v>
      </c>
      <c r="M86" s="214"/>
      <c r="N86" s="214"/>
      <c r="O86" s="278"/>
    </row>
    <row r="87" spans="1:15" s="215" customFormat="1" ht="15">
      <c r="A87" s="346" t="s">
        <v>170</v>
      </c>
      <c r="B87" s="319"/>
      <c r="C87" s="320"/>
      <c r="D87" s="321"/>
      <c r="E87" s="321"/>
      <c r="F87" s="321"/>
      <c r="G87" s="322"/>
      <c r="H87" s="322"/>
      <c r="I87" s="322"/>
      <c r="J87" s="323">
        <f>J86+J76+J61+J54+J51+J48</f>
        <v>201195</v>
      </c>
      <c r="K87" s="372">
        <f>K86+K76+K61+K54+K51+K48</f>
        <v>179495</v>
      </c>
      <c r="L87" s="372">
        <f>L86+L76+L61+L54+L51+L48</f>
        <v>146795</v>
      </c>
      <c r="M87" s="268"/>
      <c r="N87" s="268"/>
      <c r="O87" s="214"/>
    </row>
    <row r="88" spans="1:15" s="215" customFormat="1" ht="15.75" thickBot="1">
      <c r="A88" s="347" t="s">
        <v>171</v>
      </c>
      <c r="B88" s="348"/>
      <c r="C88" s="349"/>
      <c r="D88" s="350"/>
      <c r="E88" s="350"/>
      <c r="F88" s="351"/>
      <c r="G88" s="351"/>
      <c r="H88" s="351"/>
      <c r="I88" s="351"/>
      <c r="J88" s="352">
        <f>J87+J25</f>
        <v>263253</v>
      </c>
      <c r="K88" s="373">
        <f>K87+K25</f>
        <v>229553</v>
      </c>
      <c r="L88" s="373">
        <f>L87+L25</f>
        <v>196857</v>
      </c>
      <c r="M88" s="278"/>
      <c r="N88" s="278"/>
      <c r="O88" s="278"/>
    </row>
    <row r="89" spans="1:15" s="215" customFormat="1" ht="15">
      <c r="A89" s="214"/>
      <c r="B89" s="297"/>
      <c r="C89" s="298"/>
      <c r="D89" s="267"/>
      <c r="E89" s="267"/>
      <c r="F89" s="299"/>
      <c r="G89" s="299"/>
      <c r="H89" s="299"/>
      <c r="I89" s="299"/>
      <c r="J89" s="301"/>
      <c r="K89" s="301"/>
      <c r="L89" s="301"/>
      <c r="M89" s="278"/>
      <c r="N89" s="278"/>
      <c r="O89" s="278"/>
    </row>
    <row r="90" spans="1:77" s="215" customFormat="1" ht="13.5">
      <c r="A90" s="214"/>
      <c r="B90" s="297"/>
      <c r="C90" s="298"/>
      <c r="D90" s="267"/>
      <c r="E90" s="267"/>
      <c r="F90" s="214"/>
      <c r="G90" s="214"/>
      <c r="H90" s="214"/>
      <c r="I90" s="214"/>
      <c r="J90" s="36"/>
      <c r="K90" s="36"/>
      <c r="L90" s="36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</row>
    <row r="91" spans="1:77" s="215" customFormat="1" ht="13.5">
      <c r="A91" s="214"/>
      <c r="B91" s="297"/>
      <c r="C91" s="298"/>
      <c r="D91" s="267"/>
      <c r="E91" s="267"/>
      <c r="F91" s="214"/>
      <c r="G91" s="214"/>
      <c r="H91" s="214"/>
      <c r="I91" s="214"/>
      <c r="J91" s="36"/>
      <c r="K91" s="36"/>
      <c r="L91" s="36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/>
      <c r="AT91" s="214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4"/>
      <c r="BJ91" s="214"/>
      <c r="BK91" s="214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4"/>
      <c r="BX91" s="214"/>
      <c r="BY91" s="214"/>
    </row>
    <row r="92" spans="1:77" s="215" customFormat="1" ht="13.5">
      <c r="A92" s="214"/>
      <c r="B92" s="297"/>
      <c r="C92" s="298"/>
      <c r="D92" s="267"/>
      <c r="E92" s="267"/>
      <c r="F92" s="214"/>
      <c r="G92" s="214"/>
      <c r="H92" s="214"/>
      <c r="I92" s="214"/>
      <c r="J92" s="36"/>
      <c r="K92" s="36"/>
      <c r="L92" s="36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4"/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/>
      <c r="AT92" s="214"/>
      <c r="AU92" s="214"/>
      <c r="AV92" s="214"/>
      <c r="AW92" s="214"/>
      <c r="AX92" s="214"/>
      <c r="AY92" s="214"/>
      <c r="AZ92" s="214"/>
      <c r="BA92" s="214"/>
      <c r="BB92" s="214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</row>
    <row r="93" spans="1:77" s="215" customFormat="1" ht="13.5">
      <c r="A93" s="214"/>
      <c r="B93" s="297"/>
      <c r="C93" s="298"/>
      <c r="D93" s="267"/>
      <c r="E93" s="267"/>
      <c r="F93" s="214"/>
      <c r="G93" s="214"/>
      <c r="H93" s="214"/>
      <c r="I93" s="214"/>
      <c r="J93" s="36"/>
      <c r="K93" s="36"/>
      <c r="L93" s="36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</row>
    <row r="94" spans="1:77" s="215" customFormat="1" ht="13.5">
      <c r="A94" s="214"/>
      <c r="B94" s="297"/>
      <c r="C94" s="298"/>
      <c r="D94" s="267"/>
      <c r="E94" s="267"/>
      <c r="F94" s="214"/>
      <c r="G94" s="214"/>
      <c r="H94" s="214"/>
      <c r="I94" s="214"/>
      <c r="J94" s="36"/>
      <c r="K94" s="36"/>
      <c r="L94" s="36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14"/>
      <c r="AH94" s="214"/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/>
      <c r="AT94" s="214"/>
      <c r="AU94" s="214"/>
      <c r="AV94" s="214"/>
      <c r="AW94" s="214"/>
      <c r="AX94" s="214"/>
      <c r="AY94" s="214"/>
      <c r="AZ94" s="214"/>
      <c r="BA94" s="214"/>
      <c r="BB94" s="214"/>
      <c r="BC94" s="214"/>
      <c r="BD94" s="214"/>
      <c r="BE94" s="214"/>
      <c r="BF94" s="214"/>
      <c r="BG94" s="214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</row>
    <row r="95" spans="1:77" s="215" customFormat="1" ht="13.5">
      <c r="A95" s="214"/>
      <c r="B95" s="297"/>
      <c r="C95" s="298"/>
      <c r="D95" s="267"/>
      <c r="E95" s="267"/>
      <c r="F95" s="214"/>
      <c r="G95" s="214"/>
      <c r="H95" s="214"/>
      <c r="I95" s="214"/>
      <c r="J95" s="36"/>
      <c r="K95" s="36"/>
      <c r="L95" s="36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</row>
    <row r="96" spans="1:77" s="215" customFormat="1" ht="13.5">
      <c r="A96" s="214"/>
      <c r="B96" s="297"/>
      <c r="C96" s="298"/>
      <c r="D96" s="267"/>
      <c r="E96" s="267"/>
      <c r="F96" s="214"/>
      <c r="G96" s="214"/>
      <c r="H96" s="214"/>
      <c r="I96" s="214"/>
      <c r="J96" s="36"/>
      <c r="K96" s="36"/>
      <c r="L96" s="36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14"/>
      <c r="AH96" s="214"/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/>
      <c r="AT96" s="214"/>
      <c r="AU96" s="214"/>
      <c r="AV96" s="214"/>
      <c r="AW96" s="214"/>
      <c r="AX96" s="214"/>
      <c r="AY96" s="214"/>
      <c r="AZ96" s="214"/>
      <c r="BA96" s="214"/>
      <c r="BB96" s="214"/>
      <c r="BC96" s="214"/>
      <c r="BD96" s="214"/>
      <c r="BE96" s="214"/>
      <c r="BF96" s="214"/>
      <c r="BG96" s="214"/>
      <c r="BH96" s="214"/>
      <c r="BI96" s="214"/>
      <c r="BJ96" s="214"/>
      <c r="BK96" s="214"/>
      <c r="BL96" s="214"/>
      <c r="BM96" s="214"/>
      <c r="BN96" s="214"/>
      <c r="BO96" s="214"/>
      <c r="BP96" s="214"/>
      <c r="BQ96" s="214"/>
      <c r="BR96" s="214"/>
      <c r="BS96" s="214"/>
      <c r="BT96" s="214"/>
      <c r="BU96" s="214"/>
      <c r="BV96" s="214"/>
      <c r="BW96" s="214"/>
      <c r="BX96" s="214"/>
      <c r="BY96" s="214"/>
    </row>
    <row r="97" spans="1:77" s="215" customFormat="1" ht="13.5">
      <c r="A97" s="214"/>
      <c r="B97" s="297"/>
      <c r="C97" s="298"/>
      <c r="D97" s="267"/>
      <c r="E97" s="267"/>
      <c r="F97" s="214"/>
      <c r="G97" s="214"/>
      <c r="H97" s="214"/>
      <c r="I97" s="214"/>
      <c r="J97" s="36"/>
      <c r="K97" s="36"/>
      <c r="L97" s="36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</row>
    <row r="98" spans="1:77" s="215" customFormat="1" ht="13.5">
      <c r="A98" s="214"/>
      <c r="B98" s="297"/>
      <c r="C98" s="298"/>
      <c r="D98" s="267"/>
      <c r="E98" s="267"/>
      <c r="F98" s="214"/>
      <c r="G98" s="214"/>
      <c r="H98" s="214"/>
      <c r="I98" s="214"/>
      <c r="J98" s="36"/>
      <c r="K98" s="36"/>
      <c r="L98" s="36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/>
      <c r="AT98" s="214"/>
      <c r="AU98" s="214"/>
      <c r="AV98" s="214"/>
      <c r="AW98" s="214"/>
      <c r="AX98" s="214"/>
      <c r="AY98" s="214"/>
      <c r="AZ98" s="214"/>
      <c r="BA98" s="214"/>
      <c r="BB98" s="214"/>
      <c r="BC98" s="214"/>
      <c r="BD98" s="214"/>
      <c r="BE98" s="214"/>
      <c r="BF98" s="214"/>
      <c r="BG98" s="214"/>
      <c r="BH98" s="214"/>
      <c r="BI98" s="214"/>
      <c r="BJ98" s="214"/>
      <c r="BK98" s="214"/>
      <c r="BL98" s="214"/>
      <c r="BM98" s="214"/>
      <c r="BN98" s="214"/>
      <c r="BO98" s="214"/>
      <c r="BP98" s="214"/>
      <c r="BQ98" s="214"/>
      <c r="BR98" s="214"/>
      <c r="BS98" s="214"/>
      <c r="BT98" s="214"/>
      <c r="BU98" s="214"/>
      <c r="BV98" s="214"/>
      <c r="BW98" s="214"/>
      <c r="BX98" s="214"/>
      <c r="BY98" s="214"/>
    </row>
    <row r="99" spans="1:77" s="215" customFormat="1" ht="13.5">
      <c r="A99" s="214"/>
      <c r="B99" s="297"/>
      <c r="C99" s="298"/>
      <c r="D99" s="267"/>
      <c r="E99" s="267"/>
      <c r="F99" s="214"/>
      <c r="G99" s="214"/>
      <c r="H99" s="214"/>
      <c r="I99" s="214"/>
      <c r="J99" s="36"/>
      <c r="K99" s="36"/>
      <c r="L99" s="36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4"/>
      <c r="BX99" s="214"/>
      <c r="BY99" s="214"/>
    </row>
    <row r="100" spans="1:77" s="215" customFormat="1" ht="13.5">
      <c r="A100" s="214"/>
      <c r="B100" s="297"/>
      <c r="C100" s="298"/>
      <c r="D100" s="267"/>
      <c r="E100" s="267"/>
      <c r="F100" s="214"/>
      <c r="G100" s="214"/>
      <c r="H100" s="214"/>
      <c r="I100" s="214"/>
      <c r="J100" s="36"/>
      <c r="K100" s="36"/>
      <c r="L100" s="36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</row>
    <row r="101" spans="1:77" s="215" customFormat="1" ht="13.5">
      <c r="A101" s="214"/>
      <c r="B101" s="297"/>
      <c r="C101" s="298"/>
      <c r="D101" s="267"/>
      <c r="E101" s="267"/>
      <c r="F101" s="214"/>
      <c r="G101" s="214"/>
      <c r="H101" s="214"/>
      <c r="I101" s="214"/>
      <c r="J101" s="36"/>
      <c r="K101" s="36"/>
      <c r="L101" s="36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</row>
    <row r="102" spans="1:77" s="215" customFormat="1" ht="13.5">
      <c r="A102" s="214"/>
      <c r="B102" s="297"/>
      <c r="C102" s="298"/>
      <c r="D102" s="267"/>
      <c r="E102" s="267"/>
      <c r="F102" s="214"/>
      <c r="G102" s="214"/>
      <c r="H102" s="214"/>
      <c r="I102" s="214"/>
      <c r="J102" s="36"/>
      <c r="K102" s="36"/>
      <c r="L102" s="36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14"/>
      <c r="AH102" s="214"/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</row>
    <row r="103" spans="1:77" s="215" customFormat="1" ht="13.5">
      <c r="A103" s="214"/>
      <c r="B103" s="297"/>
      <c r="C103" s="298"/>
      <c r="D103" s="267"/>
      <c r="E103" s="267"/>
      <c r="F103" s="214"/>
      <c r="G103" s="214"/>
      <c r="H103" s="214"/>
      <c r="I103" s="214"/>
      <c r="J103" s="36"/>
      <c r="K103" s="36"/>
      <c r="L103" s="36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/>
      <c r="AT103" s="214"/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</row>
    <row r="104" spans="1:77" s="215" customFormat="1" ht="13.5">
      <c r="A104" s="214"/>
      <c r="B104" s="297"/>
      <c r="C104" s="298"/>
      <c r="D104" s="267"/>
      <c r="E104" s="267"/>
      <c r="F104" s="214"/>
      <c r="G104" s="214"/>
      <c r="H104" s="214"/>
      <c r="I104" s="214"/>
      <c r="J104" s="36"/>
      <c r="K104" s="36"/>
      <c r="L104" s="36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14"/>
      <c r="AH104" s="214"/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/>
      <c r="AT104" s="214"/>
      <c r="AU104" s="214"/>
      <c r="AV104" s="214"/>
      <c r="AW104" s="214"/>
      <c r="AX104" s="214"/>
      <c r="AY104" s="214"/>
      <c r="AZ104" s="214"/>
      <c r="BA104" s="214"/>
      <c r="BB104" s="214"/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</row>
    <row r="105" spans="1:77" s="215" customFormat="1" ht="13.5">
      <c r="A105" s="214"/>
      <c r="B105" s="297"/>
      <c r="C105" s="298"/>
      <c r="D105" s="267"/>
      <c r="E105" s="267"/>
      <c r="F105" s="214"/>
      <c r="G105" s="214"/>
      <c r="H105" s="214"/>
      <c r="I105" s="214"/>
      <c r="J105" s="36"/>
      <c r="K105" s="36"/>
      <c r="L105" s="36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14"/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4"/>
      <c r="BX105" s="214"/>
      <c r="BY105" s="214"/>
    </row>
    <row r="106" spans="1:77" s="215" customFormat="1" ht="13.5">
      <c r="A106" s="214"/>
      <c r="B106" s="297"/>
      <c r="C106" s="298"/>
      <c r="D106" s="267"/>
      <c r="E106" s="267"/>
      <c r="F106" s="214"/>
      <c r="G106" s="214"/>
      <c r="H106" s="214"/>
      <c r="I106" s="214"/>
      <c r="J106" s="36"/>
      <c r="K106" s="36"/>
      <c r="L106" s="36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14"/>
      <c r="BU106" s="214"/>
      <c r="BV106" s="214"/>
      <c r="BW106" s="214"/>
      <c r="BX106" s="214"/>
      <c r="BY106" s="214"/>
    </row>
    <row r="107" spans="1:77" s="215" customFormat="1" ht="13.5">
      <c r="A107" s="214"/>
      <c r="B107" s="297"/>
      <c r="C107" s="298"/>
      <c r="D107" s="267"/>
      <c r="E107" s="267"/>
      <c r="F107" s="214"/>
      <c r="G107" s="214"/>
      <c r="H107" s="214"/>
      <c r="I107" s="214"/>
      <c r="J107" s="36"/>
      <c r="K107" s="36"/>
      <c r="L107" s="36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</row>
    <row r="108" spans="1:77" s="215" customFormat="1" ht="13.5">
      <c r="A108" s="214"/>
      <c r="B108" s="297"/>
      <c r="C108" s="298"/>
      <c r="D108" s="267"/>
      <c r="E108" s="267"/>
      <c r="F108" s="214"/>
      <c r="G108" s="214"/>
      <c r="H108" s="214"/>
      <c r="I108" s="214"/>
      <c r="J108" s="36"/>
      <c r="K108" s="36"/>
      <c r="L108" s="36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/>
      <c r="AG108" s="214"/>
      <c r="AH108" s="214"/>
      <c r="AI108" s="214"/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/>
      <c r="AT108" s="214"/>
      <c r="AU108" s="214"/>
      <c r="AV108" s="214"/>
      <c r="AW108" s="214"/>
      <c r="AX108" s="214"/>
      <c r="AY108" s="214"/>
      <c r="AZ108" s="214"/>
      <c r="BA108" s="214"/>
      <c r="BB108" s="214"/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14"/>
      <c r="BM108" s="214"/>
      <c r="BN108" s="214"/>
      <c r="BO108" s="214"/>
      <c r="BP108" s="214"/>
      <c r="BQ108" s="214"/>
      <c r="BR108" s="214"/>
      <c r="BS108" s="214"/>
      <c r="BT108" s="214"/>
      <c r="BU108" s="214"/>
      <c r="BV108" s="214"/>
      <c r="BW108" s="214"/>
      <c r="BX108" s="214"/>
      <c r="BY108" s="214"/>
    </row>
    <row r="109" spans="1:77" s="215" customFormat="1" ht="13.5">
      <c r="A109" s="214"/>
      <c r="B109" s="297"/>
      <c r="C109" s="298"/>
      <c r="D109" s="267"/>
      <c r="E109" s="267"/>
      <c r="F109" s="214"/>
      <c r="G109" s="214"/>
      <c r="H109" s="214"/>
      <c r="I109" s="214"/>
      <c r="J109" s="36"/>
      <c r="K109" s="36"/>
      <c r="L109" s="36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</row>
    <row r="110" spans="1:77" s="215" customFormat="1" ht="13.5">
      <c r="A110" s="214"/>
      <c r="B110" s="297"/>
      <c r="C110" s="298"/>
      <c r="D110" s="267"/>
      <c r="E110" s="267"/>
      <c r="F110" s="214"/>
      <c r="G110" s="214"/>
      <c r="H110" s="214"/>
      <c r="I110" s="214"/>
      <c r="J110" s="36"/>
      <c r="K110" s="36"/>
      <c r="L110" s="36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/>
      <c r="AG110" s="214"/>
      <c r="AH110" s="214"/>
      <c r="AI110" s="214"/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</row>
    <row r="111" spans="1:77" s="215" customFormat="1" ht="13.5">
      <c r="A111" s="214"/>
      <c r="B111" s="297"/>
      <c r="C111" s="298"/>
      <c r="D111" s="267"/>
      <c r="E111" s="267"/>
      <c r="F111" s="214"/>
      <c r="G111" s="214"/>
      <c r="H111" s="214"/>
      <c r="I111" s="214"/>
      <c r="J111" s="36"/>
      <c r="K111" s="36"/>
      <c r="L111" s="36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/>
      <c r="AT111" s="214"/>
      <c r="AU111" s="214"/>
      <c r="AV111" s="214"/>
      <c r="AW111" s="214"/>
      <c r="AX111" s="214"/>
      <c r="AY111" s="214"/>
      <c r="AZ111" s="214"/>
      <c r="BA111" s="214"/>
      <c r="BB111" s="214"/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</row>
    <row r="112" spans="1:77" s="215" customFormat="1" ht="13.5">
      <c r="A112" s="214"/>
      <c r="B112" s="297"/>
      <c r="C112" s="298"/>
      <c r="D112" s="267"/>
      <c r="E112" s="267"/>
      <c r="F112" s="214"/>
      <c r="G112" s="214"/>
      <c r="H112" s="214"/>
      <c r="I112" s="214"/>
      <c r="J112" s="36"/>
      <c r="K112" s="36"/>
      <c r="L112" s="36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</row>
    <row r="113" spans="1:77" s="215" customFormat="1" ht="13.5">
      <c r="A113" s="214"/>
      <c r="B113" s="297"/>
      <c r="C113" s="298"/>
      <c r="D113" s="267"/>
      <c r="E113" s="267"/>
      <c r="F113" s="214"/>
      <c r="G113" s="214"/>
      <c r="H113" s="214"/>
      <c r="I113" s="214"/>
      <c r="J113" s="36"/>
      <c r="K113" s="36"/>
      <c r="L113" s="36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214"/>
      <c r="AY113" s="214"/>
      <c r="AZ113" s="214"/>
      <c r="BA113" s="214"/>
      <c r="BB113" s="214"/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</row>
    <row r="114" spans="1:77" s="215" customFormat="1" ht="13.5">
      <c r="A114" s="214"/>
      <c r="B114" s="297"/>
      <c r="C114" s="298"/>
      <c r="D114" s="267"/>
      <c r="E114" s="267"/>
      <c r="F114" s="214"/>
      <c r="G114" s="214"/>
      <c r="H114" s="214"/>
      <c r="I114" s="214"/>
      <c r="J114" s="36"/>
      <c r="K114" s="36"/>
      <c r="L114" s="36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/>
      <c r="AT114" s="214"/>
      <c r="AU114" s="214"/>
      <c r="AV114" s="214"/>
      <c r="AW114" s="214"/>
      <c r="AX114" s="214"/>
      <c r="AY114" s="214"/>
      <c r="AZ114" s="214"/>
      <c r="BA114" s="214"/>
      <c r="BB114" s="214"/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14"/>
      <c r="BM114" s="214"/>
      <c r="BN114" s="214"/>
      <c r="BO114" s="214"/>
      <c r="BP114" s="214"/>
      <c r="BQ114" s="214"/>
      <c r="BR114" s="214"/>
      <c r="BS114" s="214"/>
      <c r="BT114" s="214"/>
      <c r="BU114" s="214"/>
      <c r="BV114" s="214"/>
      <c r="BW114" s="214"/>
      <c r="BX114" s="214"/>
      <c r="BY114" s="214"/>
    </row>
    <row r="115" spans="1:77" s="215" customFormat="1" ht="13.5">
      <c r="A115" s="214"/>
      <c r="B115" s="297"/>
      <c r="C115" s="298"/>
      <c r="D115" s="267"/>
      <c r="E115" s="267"/>
      <c r="F115" s="214"/>
      <c r="G115" s="214"/>
      <c r="H115" s="214"/>
      <c r="I115" s="214"/>
      <c r="J115" s="36"/>
      <c r="K115" s="36"/>
      <c r="L115" s="36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/>
      <c r="AT115" s="214"/>
      <c r="AU115" s="214"/>
      <c r="AV115" s="214"/>
      <c r="AW115" s="214"/>
      <c r="AX115" s="214"/>
      <c r="AY115" s="214"/>
      <c r="AZ115" s="214"/>
      <c r="BA115" s="214"/>
      <c r="BB115" s="214"/>
      <c r="BC115" s="214"/>
      <c r="BD115" s="214"/>
      <c r="BE115" s="214"/>
      <c r="BF115" s="214"/>
      <c r="BG115" s="214"/>
      <c r="BH115" s="214"/>
      <c r="BI115" s="214"/>
      <c r="BJ115" s="214"/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4"/>
      <c r="BX115" s="214"/>
      <c r="BY115" s="214"/>
    </row>
    <row r="116" spans="1:77" s="215" customFormat="1" ht="13.5">
      <c r="A116" s="214"/>
      <c r="B116" s="297"/>
      <c r="C116" s="298"/>
      <c r="D116" s="267"/>
      <c r="E116" s="267"/>
      <c r="F116" s="214"/>
      <c r="G116" s="214"/>
      <c r="H116" s="214"/>
      <c r="I116" s="214"/>
      <c r="J116" s="36"/>
      <c r="K116" s="36"/>
      <c r="L116" s="36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/>
      <c r="AT116" s="214"/>
      <c r="AU116" s="214"/>
      <c r="AV116" s="214"/>
      <c r="AW116" s="214"/>
      <c r="AX116" s="214"/>
      <c r="AY116" s="214"/>
      <c r="AZ116" s="214"/>
      <c r="BA116" s="214"/>
      <c r="BB116" s="214"/>
      <c r="BC116" s="214"/>
      <c r="BD116" s="214"/>
      <c r="BE116" s="214"/>
      <c r="BF116" s="214"/>
      <c r="BG116" s="214"/>
      <c r="BH116" s="214"/>
      <c r="BI116" s="214"/>
      <c r="BJ116" s="214"/>
      <c r="BK116" s="214"/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/>
      <c r="BY116" s="214"/>
    </row>
    <row r="117" spans="1:77" s="215" customFormat="1" ht="13.5">
      <c r="A117" s="214"/>
      <c r="B117" s="297"/>
      <c r="C117" s="298"/>
      <c r="D117" s="267"/>
      <c r="E117" s="267"/>
      <c r="F117" s="214"/>
      <c r="G117" s="214"/>
      <c r="H117" s="214"/>
      <c r="I117" s="214"/>
      <c r="J117" s="36"/>
      <c r="K117" s="36"/>
      <c r="L117" s="36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  <c r="BI117" s="214"/>
      <c r="BJ117" s="214"/>
      <c r="BK117" s="214"/>
      <c r="BL117" s="214"/>
      <c r="BM117" s="214"/>
      <c r="BN117" s="214"/>
      <c r="BO117" s="214"/>
      <c r="BP117" s="214"/>
      <c r="BQ117" s="214"/>
      <c r="BR117" s="214"/>
      <c r="BS117" s="214"/>
      <c r="BT117" s="214"/>
      <c r="BU117" s="214"/>
      <c r="BV117" s="214"/>
      <c r="BW117" s="214"/>
      <c r="BX117" s="214"/>
      <c r="BY117" s="214"/>
    </row>
    <row r="118" spans="1:77" s="215" customFormat="1" ht="13.5">
      <c r="A118" s="214"/>
      <c r="B118" s="297"/>
      <c r="C118" s="298"/>
      <c r="D118" s="267"/>
      <c r="E118" s="267"/>
      <c r="F118" s="214"/>
      <c r="G118" s="214"/>
      <c r="H118" s="214"/>
      <c r="I118" s="214"/>
      <c r="J118" s="36"/>
      <c r="K118" s="36"/>
      <c r="L118" s="36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14"/>
      <c r="BB118" s="214"/>
      <c r="BC118" s="214"/>
      <c r="BD118" s="214"/>
      <c r="BE118" s="214"/>
      <c r="BF118" s="214"/>
      <c r="BG118" s="214"/>
      <c r="BH118" s="214"/>
      <c r="BI118" s="214"/>
      <c r="BJ118" s="214"/>
      <c r="BK118" s="214"/>
      <c r="BL118" s="214"/>
      <c r="BM118" s="214"/>
      <c r="BN118" s="214"/>
      <c r="BO118" s="214"/>
      <c r="BP118" s="214"/>
      <c r="BQ118" s="214"/>
      <c r="BR118" s="214"/>
      <c r="BS118" s="214"/>
      <c r="BT118" s="214"/>
      <c r="BU118" s="214"/>
      <c r="BV118" s="214"/>
      <c r="BW118" s="214"/>
      <c r="BX118" s="214"/>
      <c r="BY118" s="214"/>
    </row>
    <row r="119" spans="1:77" s="215" customFormat="1" ht="13.5">
      <c r="A119" s="214"/>
      <c r="B119" s="297"/>
      <c r="C119" s="298"/>
      <c r="D119" s="267"/>
      <c r="E119" s="267"/>
      <c r="F119" s="214"/>
      <c r="G119" s="214"/>
      <c r="H119" s="214"/>
      <c r="I119" s="214"/>
      <c r="J119" s="36"/>
      <c r="K119" s="36"/>
      <c r="L119" s="36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4"/>
      <c r="BX119" s="214"/>
      <c r="BY119" s="214"/>
    </row>
    <row r="120" spans="1:77" s="215" customFormat="1" ht="13.5">
      <c r="A120" s="214"/>
      <c r="B120" s="297"/>
      <c r="C120" s="298"/>
      <c r="D120" s="267"/>
      <c r="E120" s="267"/>
      <c r="F120" s="214"/>
      <c r="G120" s="214"/>
      <c r="H120" s="214"/>
      <c r="I120" s="214"/>
      <c r="J120" s="36"/>
      <c r="K120" s="36"/>
      <c r="L120" s="36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  <c r="AF120" s="214"/>
      <c r="AG120" s="214"/>
      <c r="AH120" s="214"/>
      <c r="AI120" s="214"/>
      <c r="AJ120" s="214"/>
      <c r="AK120" s="214"/>
      <c r="AL120" s="214"/>
      <c r="AM120" s="214"/>
      <c r="AN120" s="214"/>
      <c r="AO120" s="214"/>
      <c r="AP120" s="214"/>
      <c r="AQ120" s="214"/>
      <c r="AR120" s="214"/>
      <c r="AS120" s="214"/>
      <c r="AT120" s="214"/>
      <c r="AU120" s="214"/>
      <c r="AV120" s="214"/>
      <c r="AW120" s="214"/>
      <c r="AX120" s="214"/>
      <c r="AY120" s="214"/>
      <c r="AZ120" s="214"/>
      <c r="BA120" s="214"/>
      <c r="BB120" s="214"/>
      <c r="BC120" s="214"/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14"/>
      <c r="BU120" s="214"/>
      <c r="BV120" s="214"/>
      <c r="BW120" s="214"/>
      <c r="BX120" s="214"/>
      <c r="BY120" s="214"/>
    </row>
    <row r="121" spans="1:77" s="215" customFormat="1" ht="13.5">
      <c r="A121" s="214"/>
      <c r="B121" s="297"/>
      <c r="C121" s="298"/>
      <c r="D121" s="267"/>
      <c r="E121" s="267"/>
      <c r="F121" s="214"/>
      <c r="G121" s="214"/>
      <c r="H121" s="214"/>
      <c r="I121" s="214"/>
      <c r="J121" s="36"/>
      <c r="K121" s="36"/>
      <c r="L121" s="36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214"/>
      <c r="AJ121" s="214"/>
      <c r="AK121" s="214"/>
      <c r="AL121" s="214"/>
      <c r="AM121" s="214"/>
      <c r="AN121" s="214"/>
      <c r="AO121" s="214"/>
      <c r="AP121" s="214"/>
      <c r="AQ121" s="214"/>
      <c r="AR121" s="214"/>
      <c r="AS121" s="214"/>
      <c r="AT121" s="214"/>
      <c r="AU121" s="214"/>
      <c r="AV121" s="214"/>
      <c r="AW121" s="214"/>
      <c r="AX121" s="214"/>
      <c r="AY121" s="214"/>
      <c r="AZ121" s="214"/>
      <c r="BA121" s="214"/>
      <c r="BB121" s="214"/>
      <c r="BC121" s="214"/>
      <c r="BD121" s="214"/>
      <c r="BE121" s="214"/>
      <c r="BF121" s="214"/>
      <c r="BG121" s="214"/>
      <c r="BH121" s="214"/>
      <c r="BI121" s="214"/>
      <c r="BJ121" s="214"/>
      <c r="BK121" s="214"/>
      <c r="BL121" s="214"/>
      <c r="BM121" s="214"/>
      <c r="BN121" s="214"/>
      <c r="BO121" s="214"/>
      <c r="BP121" s="214"/>
      <c r="BQ121" s="214"/>
      <c r="BR121" s="214"/>
      <c r="BS121" s="214"/>
      <c r="BT121" s="214"/>
      <c r="BU121" s="214"/>
      <c r="BV121" s="214"/>
      <c r="BW121" s="214"/>
      <c r="BX121" s="214"/>
      <c r="BY121" s="214"/>
    </row>
    <row r="122" spans="1:77" s="215" customFormat="1" ht="13.5">
      <c r="A122" s="214"/>
      <c r="B122" s="297"/>
      <c r="C122" s="298"/>
      <c r="D122" s="267"/>
      <c r="E122" s="267"/>
      <c r="F122" s="214"/>
      <c r="G122" s="214"/>
      <c r="H122" s="214"/>
      <c r="I122" s="214"/>
      <c r="J122" s="36"/>
      <c r="K122" s="36"/>
      <c r="L122" s="36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14"/>
      <c r="Y122" s="214"/>
      <c r="Z122" s="214"/>
      <c r="AA122" s="214"/>
      <c r="AB122" s="214"/>
      <c r="AC122" s="214"/>
      <c r="AD122" s="214"/>
      <c r="AE122" s="214"/>
      <c r="AF122" s="214"/>
      <c r="AG122" s="214"/>
      <c r="AH122" s="214"/>
      <c r="AI122" s="214"/>
      <c r="AJ122" s="214"/>
      <c r="AK122" s="214"/>
      <c r="AL122" s="214"/>
      <c r="AM122" s="214"/>
      <c r="AN122" s="214"/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4"/>
      <c r="BA122" s="214"/>
      <c r="BB122" s="214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</row>
    <row r="123" spans="1:77" s="215" customFormat="1" ht="13.5">
      <c r="A123" s="214"/>
      <c r="B123" s="297"/>
      <c r="C123" s="298"/>
      <c r="D123" s="267"/>
      <c r="E123" s="267"/>
      <c r="F123" s="214"/>
      <c r="G123" s="214"/>
      <c r="H123" s="214"/>
      <c r="I123" s="214"/>
      <c r="J123" s="36"/>
      <c r="K123" s="36"/>
      <c r="L123" s="36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/>
      <c r="AG123" s="214"/>
      <c r="AH123" s="214"/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/>
      <c r="AT123" s="214"/>
      <c r="AU123" s="214"/>
      <c r="AV123" s="214"/>
      <c r="AW123" s="214"/>
      <c r="AX123" s="214"/>
      <c r="AY123" s="214"/>
      <c r="AZ123" s="214"/>
      <c r="BA123" s="214"/>
      <c r="BB123" s="214"/>
      <c r="BC123" s="214"/>
      <c r="BD123" s="214"/>
      <c r="BE123" s="214"/>
      <c r="BF123" s="214"/>
      <c r="BG123" s="214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</row>
    <row r="124" spans="1:77" s="215" customFormat="1" ht="13.5">
      <c r="A124" s="214"/>
      <c r="B124" s="297"/>
      <c r="C124" s="298"/>
      <c r="D124" s="267"/>
      <c r="E124" s="267"/>
      <c r="F124" s="214"/>
      <c r="G124" s="214"/>
      <c r="H124" s="214"/>
      <c r="I124" s="214"/>
      <c r="J124" s="36"/>
      <c r="K124" s="36"/>
      <c r="L124" s="36"/>
      <c r="M124" s="214"/>
      <c r="N124" s="214"/>
      <c r="O124" s="214"/>
      <c r="P124" s="214"/>
      <c r="Q124" s="214"/>
      <c r="R124" s="214"/>
      <c r="S124" s="214"/>
      <c r="T124" s="214"/>
      <c r="U124" s="214"/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/>
      <c r="AG124" s="214"/>
      <c r="AH124" s="214"/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/>
      <c r="AT124" s="214"/>
      <c r="AU124" s="214"/>
      <c r="AV124" s="214"/>
      <c r="AW124" s="214"/>
      <c r="AX124" s="214"/>
      <c r="AY124" s="214"/>
      <c r="AZ124" s="214"/>
      <c r="BA124" s="214"/>
      <c r="BB124" s="214"/>
      <c r="BC124" s="214"/>
      <c r="BD124" s="214"/>
      <c r="BE124" s="214"/>
      <c r="BF124" s="214"/>
      <c r="BG124" s="214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</row>
    <row r="125" spans="1:77" s="215" customFormat="1" ht="13.5">
      <c r="A125" s="214"/>
      <c r="B125" s="297"/>
      <c r="C125" s="298"/>
      <c r="D125" s="267"/>
      <c r="E125" s="267"/>
      <c r="F125" s="214"/>
      <c r="G125" s="214"/>
      <c r="H125" s="214"/>
      <c r="I125" s="214"/>
      <c r="J125" s="36"/>
      <c r="K125" s="36"/>
      <c r="L125" s="36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</row>
    <row r="126" spans="1:77" s="215" customFormat="1" ht="13.5">
      <c r="A126" s="214"/>
      <c r="B126" s="297"/>
      <c r="C126" s="298"/>
      <c r="D126" s="267"/>
      <c r="E126" s="267"/>
      <c r="F126" s="214"/>
      <c r="G126" s="214"/>
      <c r="H126" s="214"/>
      <c r="I126" s="214"/>
      <c r="J126" s="36"/>
      <c r="K126" s="36"/>
      <c r="L126" s="36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14"/>
      <c r="BU126" s="214"/>
      <c r="BV126" s="214"/>
      <c r="BW126" s="214"/>
      <c r="BX126" s="214"/>
      <c r="BY126" s="214"/>
    </row>
    <row r="127" spans="1:77" s="215" customFormat="1" ht="13.5">
      <c r="A127" s="214"/>
      <c r="B127" s="297"/>
      <c r="C127" s="298"/>
      <c r="D127" s="267"/>
      <c r="E127" s="267"/>
      <c r="F127" s="214"/>
      <c r="G127" s="214"/>
      <c r="H127" s="214"/>
      <c r="I127" s="214"/>
      <c r="J127" s="36"/>
      <c r="K127" s="36"/>
      <c r="L127" s="36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K127" s="214"/>
      <c r="BL127" s="214"/>
      <c r="BM127" s="214"/>
      <c r="BN127" s="214"/>
      <c r="BO127" s="214"/>
      <c r="BP127" s="214"/>
      <c r="BQ127" s="214"/>
      <c r="BR127" s="214"/>
      <c r="BS127" s="214"/>
      <c r="BT127" s="214"/>
      <c r="BU127" s="214"/>
      <c r="BV127" s="214"/>
      <c r="BW127" s="214"/>
      <c r="BX127" s="214"/>
      <c r="BY127" s="214"/>
    </row>
    <row r="128" spans="1:77" s="215" customFormat="1" ht="13.5">
      <c r="A128" s="214"/>
      <c r="B128" s="297"/>
      <c r="C128" s="298"/>
      <c r="D128" s="267"/>
      <c r="E128" s="267"/>
      <c r="F128" s="214"/>
      <c r="G128" s="214"/>
      <c r="H128" s="214"/>
      <c r="I128" s="214"/>
      <c r="J128" s="36"/>
      <c r="K128" s="36"/>
      <c r="L128" s="36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14"/>
      <c r="AH128" s="214"/>
      <c r="AI128" s="214"/>
      <c r="AJ128" s="214"/>
      <c r="AK128" s="214"/>
      <c r="AL128" s="214"/>
      <c r="AM128" s="214"/>
      <c r="AN128" s="214"/>
      <c r="AO128" s="214"/>
      <c r="AP128" s="214"/>
      <c r="AQ128" s="214"/>
      <c r="AR128" s="214"/>
      <c r="AS128" s="214"/>
      <c r="AT128" s="214"/>
      <c r="AU128" s="214"/>
      <c r="AV128" s="214"/>
      <c r="AW128" s="214"/>
      <c r="AX128" s="214"/>
      <c r="AY128" s="214"/>
      <c r="AZ128" s="214"/>
      <c r="BA128" s="214"/>
      <c r="BB128" s="214"/>
      <c r="BC128" s="214"/>
      <c r="BD128" s="214"/>
      <c r="BE128" s="214"/>
      <c r="BF128" s="214"/>
      <c r="BG128" s="214"/>
      <c r="BH128" s="214"/>
      <c r="BI128" s="214"/>
      <c r="BJ128" s="214"/>
      <c r="BK128" s="214"/>
      <c r="BL128" s="214"/>
      <c r="BM128" s="214"/>
      <c r="BN128" s="214"/>
      <c r="BO128" s="214"/>
      <c r="BP128" s="214"/>
      <c r="BQ128" s="214"/>
      <c r="BR128" s="214"/>
      <c r="BS128" s="214"/>
      <c r="BT128" s="214"/>
      <c r="BU128" s="214"/>
      <c r="BV128" s="214"/>
      <c r="BW128" s="214"/>
      <c r="BX128" s="214"/>
      <c r="BY128" s="214"/>
    </row>
    <row r="129" spans="1:77" s="215" customFormat="1" ht="13.5">
      <c r="A129" s="214"/>
      <c r="B129" s="297"/>
      <c r="C129" s="298"/>
      <c r="D129" s="267"/>
      <c r="E129" s="267"/>
      <c r="F129" s="214"/>
      <c r="G129" s="214"/>
      <c r="H129" s="214"/>
      <c r="I129" s="214"/>
      <c r="J129" s="36"/>
      <c r="K129" s="36"/>
      <c r="L129" s="36"/>
      <c r="M129" s="214"/>
      <c r="N129" s="214"/>
      <c r="O129" s="214"/>
      <c r="P129" s="214"/>
      <c r="Q129" s="214"/>
      <c r="R129" s="214"/>
      <c r="S129" s="214"/>
      <c r="T129" s="214"/>
      <c r="U129" s="214"/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/>
      <c r="AG129" s="214"/>
      <c r="AH129" s="214"/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/>
      <c r="AT129" s="214"/>
      <c r="AU129" s="214"/>
      <c r="AV129" s="214"/>
      <c r="AW129" s="214"/>
      <c r="AX129" s="214"/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214"/>
      <c r="BJ129" s="214"/>
      <c r="BK129" s="214"/>
      <c r="BL129" s="214"/>
      <c r="BM129" s="214"/>
      <c r="BN129" s="214"/>
      <c r="BO129" s="214"/>
      <c r="BP129" s="214"/>
      <c r="BQ129" s="214"/>
      <c r="BR129" s="214"/>
      <c r="BS129" s="214"/>
      <c r="BT129" s="214"/>
      <c r="BU129" s="214"/>
      <c r="BV129" s="214"/>
      <c r="BW129" s="214"/>
      <c r="BX129" s="214"/>
      <c r="BY129" s="214"/>
    </row>
    <row r="130" spans="1:77" s="215" customFormat="1" ht="13.5">
      <c r="A130" s="214"/>
      <c r="B130" s="297"/>
      <c r="C130" s="298"/>
      <c r="D130" s="267"/>
      <c r="E130" s="267"/>
      <c r="F130" s="214"/>
      <c r="G130" s="214"/>
      <c r="H130" s="214"/>
      <c r="I130" s="214"/>
      <c r="J130" s="36"/>
      <c r="K130" s="36"/>
      <c r="L130" s="36"/>
      <c r="M130" s="214"/>
      <c r="N130" s="214"/>
      <c r="O130" s="214"/>
      <c r="P130" s="214"/>
      <c r="Q130" s="214"/>
      <c r="R130" s="214"/>
      <c r="S130" s="214"/>
      <c r="T130" s="214"/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/>
      <c r="AG130" s="214"/>
      <c r="AH130" s="214"/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14"/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</row>
    <row r="131" spans="1:77" s="215" customFormat="1" ht="13.5">
      <c r="A131" s="214"/>
      <c r="B131" s="297"/>
      <c r="C131" s="298"/>
      <c r="D131" s="267"/>
      <c r="E131" s="267"/>
      <c r="F131" s="214"/>
      <c r="G131" s="214"/>
      <c r="H131" s="214"/>
      <c r="I131" s="214"/>
      <c r="J131" s="36"/>
      <c r="K131" s="36"/>
      <c r="L131" s="36"/>
      <c r="M131" s="214"/>
      <c r="N131" s="214"/>
      <c r="O131" s="214"/>
      <c r="P131" s="214"/>
      <c r="Q131" s="214"/>
      <c r="R131" s="214"/>
      <c r="S131" s="214"/>
      <c r="T131" s="214"/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  <c r="AF131" s="214"/>
      <c r="AG131" s="214"/>
      <c r="AH131" s="214"/>
      <c r="AI131" s="214"/>
      <c r="AJ131" s="214"/>
      <c r="AK131" s="214"/>
      <c r="AL131" s="214"/>
      <c r="AM131" s="214"/>
      <c r="AN131" s="214"/>
      <c r="AO131" s="214"/>
      <c r="AP131" s="214"/>
      <c r="AQ131" s="214"/>
      <c r="AR131" s="214"/>
      <c r="AS131" s="214"/>
      <c r="AT131" s="214"/>
      <c r="AU131" s="214"/>
      <c r="AV131" s="214"/>
      <c r="AW131" s="214"/>
      <c r="AX131" s="214"/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</row>
    <row r="132" spans="1:77" s="215" customFormat="1" ht="13.5">
      <c r="A132" s="214"/>
      <c r="B132" s="297"/>
      <c r="C132" s="298"/>
      <c r="D132" s="267"/>
      <c r="E132" s="267"/>
      <c r="F132" s="214"/>
      <c r="G132" s="214"/>
      <c r="H132" s="214"/>
      <c r="I132" s="214"/>
      <c r="J132" s="36"/>
      <c r="K132" s="36"/>
      <c r="L132" s="36"/>
      <c r="M132" s="214"/>
      <c r="N132" s="214"/>
      <c r="O132" s="214"/>
      <c r="P132" s="214"/>
      <c r="Q132" s="214"/>
      <c r="R132" s="214"/>
      <c r="S132" s="214"/>
      <c r="T132" s="214"/>
      <c r="U132" s="214"/>
      <c r="V132" s="214"/>
      <c r="W132" s="214"/>
      <c r="X132" s="214"/>
      <c r="Y132" s="214"/>
      <c r="Z132" s="214"/>
      <c r="AA132" s="214"/>
      <c r="AB132" s="214"/>
      <c r="AC132" s="214"/>
      <c r="AD132" s="214"/>
      <c r="AE132" s="214"/>
      <c r="AF132" s="214"/>
      <c r="AG132" s="214"/>
      <c r="AH132" s="214"/>
      <c r="AI132" s="214"/>
      <c r="AJ132" s="214"/>
      <c r="AK132" s="214"/>
      <c r="AL132" s="214"/>
      <c r="AM132" s="214"/>
      <c r="AN132" s="214"/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14"/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</row>
    <row r="133" spans="1:77" s="215" customFormat="1" ht="13.5">
      <c r="A133" s="214"/>
      <c r="B133" s="297"/>
      <c r="C133" s="298"/>
      <c r="D133" s="267"/>
      <c r="E133" s="267"/>
      <c r="F133" s="214"/>
      <c r="G133" s="214"/>
      <c r="H133" s="214"/>
      <c r="I133" s="214"/>
      <c r="J133" s="36"/>
      <c r="K133" s="36"/>
      <c r="L133" s="36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</row>
    <row r="134" spans="1:77" s="215" customFormat="1" ht="13.5">
      <c r="A134" s="214"/>
      <c r="B134" s="297"/>
      <c r="C134" s="298"/>
      <c r="D134" s="267"/>
      <c r="E134" s="267"/>
      <c r="F134" s="214"/>
      <c r="G134" s="214"/>
      <c r="H134" s="214"/>
      <c r="I134" s="214"/>
      <c r="J134" s="36"/>
      <c r="K134" s="36"/>
      <c r="L134" s="36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  <c r="AE134" s="214"/>
      <c r="AF134" s="214"/>
      <c r="AG134" s="214"/>
      <c r="AH134" s="214"/>
      <c r="AI134" s="214"/>
      <c r="AJ134" s="214"/>
      <c r="AK134" s="214"/>
      <c r="AL134" s="214"/>
      <c r="AM134" s="214"/>
      <c r="AN134" s="214"/>
      <c r="AO134" s="214"/>
      <c r="AP134" s="214"/>
      <c r="AQ134" s="214"/>
      <c r="AR134" s="214"/>
      <c r="AS134" s="214"/>
      <c r="AT134" s="214"/>
      <c r="AU134" s="214"/>
      <c r="AV134" s="214"/>
      <c r="AW134" s="214"/>
      <c r="AX134" s="214"/>
      <c r="AY134" s="214"/>
      <c r="AZ134" s="214"/>
      <c r="BA134" s="214"/>
      <c r="BB134" s="214"/>
      <c r="BC134" s="214"/>
      <c r="BD134" s="214"/>
      <c r="BE134" s="214"/>
      <c r="BF134" s="214"/>
      <c r="BG134" s="214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</row>
    <row r="135" spans="1:77" s="215" customFormat="1" ht="13.5">
      <c r="A135" s="214"/>
      <c r="B135" s="297"/>
      <c r="C135" s="298"/>
      <c r="D135" s="267"/>
      <c r="E135" s="267"/>
      <c r="F135" s="214"/>
      <c r="G135" s="214"/>
      <c r="H135" s="214"/>
      <c r="I135" s="214"/>
      <c r="J135" s="36"/>
      <c r="K135" s="36"/>
      <c r="L135" s="36"/>
      <c r="M135" s="214"/>
      <c r="N135" s="214"/>
      <c r="O135" s="214"/>
      <c r="P135" s="214"/>
      <c r="Q135" s="214"/>
      <c r="R135" s="214"/>
      <c r="S135" s="214"/>
      <c r="T135" s="214"/>
      <c r="U135" s="214"/>
      <c r="V135" s="214"/>
      <c r="W135" s="214"/>
      <c r="X135" s="214"/>
      <c r="Y135" s="214"/>
      <c r="Z135" s="214"/>
      <c r="AA135" s="214"/>
      <c r="AB135" s="214"/>
      <c r="AC135" s="214"/>
      <c r="AD135" s="214"/>
      <c r="AE135" s="214"/>
      <c r="AF135" s="214"/>
      <c r="AG135" s="214"/>
      <c r="AH135" s="214"/>
      <c r="AI135" s="214"/>
      <c r="AJ135" s="214"/>
      <c r="AK135" s="214"/>
      <c r="AL135" s="214"/>
      <c r="AM135" s="214"/>
      <c r="AN135" s="214"/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4"/>
      <c r="BQ135" s="214"/>
      <c r="BR135" s="214"/>
      <c r="BS135" s="214"/>
      <c r="BT135" s="214"/>
      <c r="BU135" s="214"/>
      <c r="BV135" s="214"/>
      <c r="BW135" s="214"/>
      <c r="BX135" s="214"/>
      <c r="BY135" s="214"/>
    </row>
    <row r="136" spans="1:77" s="215" customFormat="1" ht="13.5">
      <c r="A136" s="214"/>
      <c r="B136" s="297"/>
      <c r="C136" s="298"/>
      <c r="D136" s="267"/>
      <c r="E136" s="267"/>
      <c r="F136" s="214"/>
      <c r="G136" s="214"/>
      <c r="H136" s="214"/>
      <c r="I136" s="214"/>
      <c r="J136" s="36"/>
      <c r="K136" s="36"/>
      <c r="L136" s="36"/>
      <c r="M136" s="214"/>
      <c r="N136" s="214"/>
      <c r="O136" s="214"/>
      <c r="P136" s="214"/>
      <c r="Q136" s="214"/>
      <c r="R136" s="214"/>
      <c r="S136" s="214"/>
      <c r="T136" s="214"/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  <c r="AF136" s="214"/>
      <c r="AG136" s="214"/>
      <c r="AH136" s="214"/>
      <c r="AI136" s="214"/>
      <c r="AJ136" s="214"/>
      <c r="AK136" s="214"/>
      <c r="AL136" s="214"/>
      <c r="AM136" s="214"/>
      <c r="AN136" s="214"/>
      <c r="AO136" s="214"/>
      <c r="AP136" s="214"/>
      <c r="AQ136" s="214"/>
      <c r="AR136" s="214"/>
      <c r="AS136" s="214"/>
      <c r="AT136" s="214"/>
      <c r="AU136" s="214"/>
      <c r="AV136" s="214"/>
      <c r="AW136" s="214"/>
      <c r="AX136" s="214"/>
      <c r="AY136" s="214"/>
      <c r="AZ136" s="214"/>
      <c r="BA136" s="214"/>
      <c r="BB136" s="214"/>
      <c r="BC136" s="214"/>
      <c r="BD136" s="214"/>
      <c r="BE136" s="214"/>
      <c r="BF136" s="214"/>
      <c r="BG136" s="214"/>
      <c r="BH136" s="214"/>
      <c r="BI136" s="214"/>
      <c r="BJ136" s="214"/>
      <c r="BK136" s="214"/>
      <c r="BL136" s="214"/>
      <c r="BM136" s="214"/>
      <c r="BN136" s="214"/>
      <c r="BO136" s="214"/>
      <c r="BP136" s="214"/>
      <c r="BQ136" s="214"/>
      <c r="BR136" s="214"/>
      <c r="BS136" s="214"/>
      <c r="BT136" s="214"/>
      <c r="BU136" s="214"/>
      <c r="BV136" s="214"/>
      <c r="BW136" s="214"/>
      <c r="BX136" s="214"/>
      <c r="BY136" s="214"/>
    </row>
    <row r="137" spans="1:77" s="215" customFormat="1" ht="13.5">
      <c r="A137" s="214"/>
      <c r="B137" s="297"/>
      <c r="C137" s="298"/>
      <c r="D137" s="267"/>
      <c r="E137" s="267"/>
      <c r="F137" s="214"/>
      <c r="G137" s="214"/>
      <c r="H137" s="214"/>
      <c r="I137" s="214"/>
      <c r="J137" s="36"/>
      <c r="K137" s="36"/>
      <c r="L137" s="36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14"/>
      <c r="BU137" s="214"/>
      <c r="BV137" s="214"/>
      <c r="BW137" s="214"/>
      <c r="BX137" s="214"/>
      <c r="BY137" s="214"/>
    </row>
    <row r="138" spans="1:77" s="215" customFormat="1" ht="13.5">
      <c r="A138" s="214"/>
      <c r="B138" s="297"/>
      <c r="C138" s="298"/>
      <c r="D138" s="267"/>
      <c r="E138" s="267"/>
      <c r="F138" s="214"/>
      <c r="G138" s="214"/>
      <c r="H138" s="214"/>
      <c r="I138" s="214"/>
      <c r="J138" s="36"/>
      <c r="K138" s="36"/>
      <c r="L138" s="36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214"/>
      <c r="BY138" s="214"/>
    </row>
    <row r="139" spans="1:77" s="215" customFormat="1" ht="13.5">
      <c r="A139" s="214"/>
      <c r="B139" s="297"/>
      <c r="C139" s="298"/>
      <c r="D139" s="267"/>
      <c r="E139" s="267"/>
      <c r="F139" s="214"/>
      <c r="G139" s="214"/>
      <c r="H139" s="214"/>
      <c r="I139" s="214"/>
      <c r="J139" s="36"/>
      <c r="K139" s="36"/>
      <c r="L139" s="36"/>
      <c r="M139" s="214"/>
      <c r="N139" s="214"/>
      <c r="O139" s="214"/>
      <c r="P139" s="214"/>
      <c r="Q139" s="214"/>
      <c r="R139" s="214"/>
      <c r="S139" s="214"/>
      <c r="T139" s="214"/>
      <c r="U139" s="214"/>
      <c r="V139" s="214"/>
      <c r="W139" s="214"/>
      <c r="X139" s="214"/>
      <c r="Y139" s="214"/>
      <c r="Z139" s="214"/>
      <c r="AA139" s="214"/>
      <c r="AB139" s="214"/>
      <c r="AC139" s="214"/>
      <c r="AD139" s="214"/>
      <c r="AE139" s="214"/>
      <c r="AF139" s="214"/>
      <c r="AG139" s="214"/>
      <c r="AH139" s="214"/>
      <c r="AI139" s="214"/>
      <c r="AJ139" s="214"/>
      <c r="AK139" s="214"/>
      <c r="AL139" s="214"/>
      <c r="AM139" s="214"/>
      <c r="AN139" s="214"/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4"/>
      <c r="BA139" s="214"/>
      <c r="BB139" s="214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14"/>
      <c r="BU139" s="214"/>
      <c r="BV139" s="214"/>
      <c r="BW139" s="214"/>
      <c r="BX139" s="214"/>
      <c r="BY139" s="214"/>
    </row>
    <row r="140" spans="1:77" s="215" customFormat="1" ht="13.5">
      <c r="A140" s="214"/>
      <c r="B140" s="297"/>
      <c r="C140" s="298"/>
      <c r="D140" s="267"/>
      <c r="E140" s="267"/>
      <c r="F140" s="214"/>
      <c r="G140" s="214"/>
      <c r="H140" s="214"/>
      <c r="I140" s="214"/>
      <c r="J140" s="36"/>
      <c r="K140" s="36"/>
      <c r="L140" s="36"/>
      <c r="M140" s="214"/>
      <c r="N140" s="214"/>
      <c r="O140" s="214"/>
      <c r="P140" s="214"/>
      <c r="Q140" s="214"/>
      <c r="R140" s="214"/>
      <c r="S140" s="214"/>
      <c r="T140" s="214"/>
      <c r="U140" s="214"/>
      <c r="V140" s="214"/>
      <c r="W140" s="214"/>
      <c r="X140" s="214"/>
      <c r="Y140" s="214"/>
      <c r="Z140" s="214"/>
      <c r="AA140" s="214"/>
      <c r="AB140" s="214"/>
      <c r="AC140" s="214"/>
      <c r="AD140" s="214"/>
      <c r="AE140" s="214"/>
      <c r="AF140" s="214"/>
      <c r="AG140" s="214"/>
      <c r="AH140" s="214"/>
      <c r="AI140" s="214"/>
      <c r="AJ140" s="214"/>
      <c r="AK140" s="214"/>
      <c r="AL140" s="214"/>
      <c r="AM140" s="214"/>
      <c r="AN140" s="214"/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14"/>
      <c r="BE140" s="214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</row>
    <row r="141" spans="1:77" s="215" customFormat="1" ht="13.5">
      <c r="A141" s="214"/>
      <c r="B141" s="297"/>
      <c r="C141" s="298"/>
      <c r="D141" s="267"/>
      <c r="E141" s="267"/>
      <c r="F141" s="214"/>
      <c r="G141" s="214"/>
      <c r="H141" s="214"/>
      <c r="I141" s="214"/>
      <c r="J141" s="36"/>
      <c r="K141" s="36"/>
      <c r="L141" s="36"/>
      <c r="M141" s="214"/>
      <c r="N141" s="214"/>
      <c r="O141" s="214"/>
      <c r="P141" s="214"/>
      <c r="Q141" s="214"/>
      <c r="R141" s="214"/>
      <c r="S141" s="214"/>
      <c r="T141" s="214"/>
      <c r="U141" s="214"/>
      <c r="V141" s="214"/>
      <c r="W141" s="214"/>
      <c r="X141" s="214"/>
      <c r="Y141" s="214"/>
      <c r="Z141" s="214"/>
      <c r="AA141" s="214"/>
      <c r="AB141" s="214"/>
      <c r="AC141" s="214"/>
      <c r="AD141" s="214"/>
      <c r="AE141" s="214"/>
      <c r="AF141" s="214"/>
      <c r="AG141" s="214"/>
      <c r="AH141" s="214"/>
      <c r="AI141" s="214"/>
      <c r="AJ141" s="214"/>
      <c r="AK141" s="214"/>
      <c r="AL141" s="214"/>
      <c r="AM141" s="214"/>
      <c r="AN141" s="214"/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4"/>
      <c r="BA141" s="214"/>
      <c r="BB141" s="214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4"/>
      <c r="BQ141" s="214"/>
      <c r="BR141" s="214"/>
      <c r="BS141" s="214"/>
      <c r="BT141" s="214"/>
      <c r="BU141" s="214"/>
      <c r="BV141" s="214"/>
      <c r="BW141" s="214"/>
      <c r="BX141" s="214"/>
      <c r="BY141" s="214"/>
    </row>
    <row r="142" spans="1:77" s="215" customFormat="1" ht="13.5">
      <c r="A142" s="214"/>
      <c r="B142" s="297"/>
      <c r="C142" s="298"/>
      <c r="D142" s="267"/>
      <c r="E142" s="267"/>
      <c r="F142" s="214"/>
      <c r="G142" s="214"/>
      <c r="H142" s="214"/>
      <c r="I142" s="214"/>
      <c r="J142" s="36"/>
      <c r="K142" s="36"/>
      <c r="L142" s="36"/>
      <c r="M142" s="214"/>
      <c r="N142" s="214"/>
      <c r="O142" s="214"/>
      <c r="P142" s="214"/>
      <c r="Q142" s="214"/>
      <c r="R142" s="214"/>
      <c r="S142" s="214"/>
      <c r="T142" s="214"/>
      <c r="U142" s="214"/>
      <c r="V142" s="214"/>
      <c r="W142" s="214"/>
      <c r="X142" s="214"/>
      <c r="Y142" s="214"/>
      <c r="Z142" s="214"/>
      <c r="AA142" s="214"/>
      <c r="AB142" s="214"/>
      <c r="AC142" s="214"/>
      <c r="AD142" s="214"/>
      <c r="AE142" s="214"/>
      <c r="AF142" s="214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4"/>
      <c r="AV142" s="214"/>
      <c r="AW142" s="214"/>
      <c r="AX142" s="214"/>
      <c r="AY142" s="214"/>
      <c r="AZ142" s="214"/>
      <c r="BA142" s="214"/>
      <c r="BB142" s="214"/>
      <c r="BC142" s="214"/>
      <c r="BD142" s="214"/>
      <c r="BE142" s="214"/>
      <c r="BF142" s="214"/>
      <c r="BG142" s="214"/>
      <c r="BH142" s="214"/>
      <c r="BI142" s="214"/>
      <c r="BJ142" s="214"/>
      <c r="BK142" s="214"/>
      <c r="BL142" s="214"/>
      <c r="BM142" s="214"/>
      <c r="BN142" s="214"/>
      <c r="BO142" s="214"/>
      <c r="BP142" s="214"/>
      <c r="BQ142" s="214"/>
      <c r="BR142" s="214"/>
      <c r="BS142" s="214"/>
      <c r="BT142" s="214"/>
      <c r="BU142" s="214"/>
      <c r="BV142" s="214"/>
      <c r="BW142" s="214"/>
      <c r="BX142" s="214"/>
      <c r="BY142" s="214"/>
    </row>
    <row r="143" spans="1:77" s="215" customFormat="1" ht="13.5">
      <c r="A143" s="214"/>
      <c r="B143" s="297"/>
      <c r="C143" s="298"/>
      <c r="D143" s="267"/>
      <c r="E143" s="267"/>
      <c r="F143" s="214"/>
      <c r="G143" s="214"/>
      <c r="H143" s="214"/>
      <c r="I143" s="214"/>
      <c r="J143" s="36"/>
      <c r="K143" s="36"/>
      <c r="L143" s="36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/>
      <c r="AG143" s="214"/>
      <c r="AH143" s="214"/>
      <c r="AI143" s="214"/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4"/>
      <c r="BA143" s="214"/>
      <c r="BB143" s="214"/>
      <c r="BC143" s="214"/>
      <c r="BD143" s="214"/>
      <c r="BE143" s="214"/>
      <c r="BF143" s="214"/>
      <c r="BG143" s="214"/>
      <c r="BH143" s="214"/>
      <c r="BI143" s="214"/>
      <c r="BJ143" s="214"/>
      <c r="BK143" s="214"/>
      <c r="BL143" s="214"/>
      <c r="BM143" s="214"/>
      <c r="BN143" s="214"/>
      <c r="BO143" s="214"/>
      <c r="BP143" s="214"/>
      <c r="BQ143" s="214"/>
      <c r="BR143" s="214"/>
      <c r="BS143" s="214"/>
      <c r="BT143" s="214"/>
      <c r="BU143" s="214"/>
      <c r="BV143" s="214"/>
      <c r="BW143" s="214"/>
      <c r="BX143" s="214"/>
      <c r="BY143" s="214"/>
    </row>
    <row r="144" spans="1:77" s="215" customFormat="1" ht="13.5">
      <c r="A144" s="214"/>
      <c r="B144" s="297"/>
      <c r="C144" s="298"/>
      <c r="D144" s="267"/>
      <c r="E144" s="267"/>
      <c r="F144" s="214"/>
      <c r="G144" s="214"/>
      <c r="H144" s="214"/>
      <c r="I144" s="214"/>
      <c r="J144" s="36"/>
      <c r="K144" s="36"/>
      <c r="L144" s="36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/>
      <c r="AG144" s="214"/>
      <c r="AH144" s="214"/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/>
      <c r="AT144" s="214"/>
      <c r="AU144" s="214"/>
      <c r="AV144" s="214"/>
      <c r="AW144" s="214"/>
      <c r="AX144" s="214"/>
      <c r="AY144" s="214"/>
      <c r="AZ144" s="214"/>
      <c r="BA144" s="214"/>
      <c r="BB144" s="214"/>
      <c r="BC144" s="214"/>
      <c r="BD144" s="214"/>
      <c r="BE144" s="214"/>
      <c r="BF144" s="214"/>
      <c r="BG144" s="214"/>
      <c r="BH144" s="214"/>
      <c r="BI144" s="214"/>
      <c r="BJ144" s="214"/>
      <c r="BK144" s="214"/>
      <c r="BL144" s="214"/>
      <c r="BM144" s="214"/>
      <c r="BN144" s="214"/>
      <c r="BO144" s="214"/>
      <c r="BP144" s="214"/>
      <c r="BQ144" s="214"/>
      <c r="BR144" s="214"/>
      <c r="BS144" s="214"/>
      <c r="BT144" s="214"/>
      <c r="BU144" s="214"/>
      <c r="BV144" s="214"/>
      <c r="BW144" s="214"/>
      <c r="BX144" s="214"/>
      <c r="BY144" s="214"/>
    </row>
    <row r="145" spans="1:77" s="215" customFormat="1" ht="13.5">
      <c r="A145" s="214"/>
      <c r="B145" s="297"/>
      <c r="C145" s="298"/>
      <c r="D145" s="267"/>
      <c r="E145" s="267"/>
      <c r="F145" s="214"/>
      <c r="G145" s="214"/>
      <c r="H145" s="214"/>
      <c r="I145" s="214"/>
      <c r="J145" s="36"/>
      <c r="K145" s="36"/>
      <c r="L145" s="36"/>
      <c r="M145" s="214"/>
      <c r="N145" s="214"/>
      <c r="O145" s="214"/>
      <c r="P145" s="214"/>
      <c r="Q145" s="214"/>
      <c r="R145" s="214"/>
      <c r="S145" s="214"/>
      <c r="T145" s="214"/>
      <c r="U145" s="214"/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/>
      <c r="AG145" s="214"/>
      <c r="AH145" s="214"/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4"/>
      <c r="BA145" s="214"/>
      <c r="BB145" s="214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  <c r="BV145" s="214"/>
      <c r="BW145" s="214"/>
      <c r="BX145" s="214"/>
      <c r="BY145" s="214"/>
    </row>
    <row r="146" spans="1:77" s="215" customFormat="1" ht="13.5">
      <c r="A146" s="214"/>
      <c r="B146" s="297"/>
      <c r="C146" s="298"/>
      <c r="D146" s="267"/>
      <c r="E146" s="267"/>
      <c r="F146" s="214"/>
      <c r="G146" s="214"/>
      <c r="H146" s="214"/>
      <c r="I146" s="214"/>
      <c r="J146" s="36"/>
      <c r="K146" s="36"/>
      <c r="L146" s="36"/>
      <c r="M146" s="214"/>
      <c r="N146" s="214"/>
      <c r="O146" s="214"/>
      <c r="P146" s="214"/>
      <c r="Q146" s="214"/>
      <c r="R146" s="214"/>
      <c r="S146" s="214"/>
      <c r="T146" s="214"/>
      <c r="U146" s="214"/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/>
      <c r="AG146" s="214"/>
      <c r="AH146" s="214"/>
      <c r="AI146" s="214"/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/>
      <c r="AT146" s="214"/>
      <c r="AU146" s="214"/>
      <c r="AV146" s="214"/>
      <c r="AW146" s="214"/>
      <c r="AX146" s="214"/>
      <c r="AY146" s="214"/>
      <c r="AZ146" s="214"/>
      <c r="BA146" s="214"/>
      <c r="BB146" s="214"/>
      <c r="BC146" s="214"/>
      <c r="BD146" s="214"/>
      <c r="BE146" s="214"/>
      <c r="BF146" s="214"/>
      <c r="BG146" s="214"/>
      <c r="BH146" s="214"/>
      <c r="BI146" s="214"/>
      <c r="BJ146" s="214"/>
      <c r="BK146" s="214"/>
      <c r="BL146" s="214"/>
      <c r="BM146" s="214"/>
      <c r="BN146" s="214"/>
      <c r="BO146" s="214"/>
      <c r="BP146" s="214"/>
      <c r="BQ146" s="214"/>
      <c r="BR146" s="214"/>
      <c r="BS146" s="214"/>
      <c r="BT146" s="214"/>
      <c r="BU146" s="214"/>
      <c r="BV146" s="214"/>
      <c r="BW146" s="214"/>
      <c r="BX146" s="214"/>
      <c r="BY146" s="214"/>
    </row>
    <row r="147" spans="1:77" s="215" customFormat="1" ht="13.5">
      <c r="A147" s="214"/>
      <c r="B147" s="297"/>
      <c r="C147" s="298"/>
      <c r="D147" s="267"/>
      <c r="E147" s="267"/>
      <c r="F147" s="214"/>
      <c r="G147" s="214"/>
      <c r="H147" s="214"/>
      <c r="I147" s="214"/>
      <c r="J147" s="36"/>
      <c r="K147" s="36"/>
      <c r="L147" s="36"/>
      <c r="M147" s="214"/>
      <c r="N147" s="214"/>
      <c r="O147" s="214"/>
      <c r="P147" s="214"/>
      <c r="Q147" s="214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  <c r="BI147" s="214"/>
      <c r="BJ147" s="214"/>
      <c r="BK147" s="214"/>
      <c r="BL147" s="214"/>
      <c r="BM147" s="214"/>
      <c r="BN147" s="214"/>
      <c r="BO147" s="214"/>
      <c r="BP147" s="214"/>
      <c r="BQ147" s="214"/>
      <c r="BR147" s="214"/>
      <c r="BS147" s="214"/>
      <c r="BT147" s="214"/>
      <c r="BU147" s="214"/>
      <c r="BV147" s="214"/>
      <c r="BW147" s="214"/>
      <c r="BX147" s="214"/>
      <c r="BY147" s="214"/>
    </row>
    <row r="148" spans="1:77" s="215" customFormat="1" ht="13.5">
      <c r="A148" s="214"/>
      <c r="B148" s="297"/>
      <c r="C148" s="298"/>
      <c r="D148" s="267"/>
      <c r="E148" s="267"/>
      <c r="F148" s="214"/>
      <c r="G148" s="214"/>
      <c r="H148" s="214"/>
      <c r="I148" s="214"/>
      <c r="J148" s="36"/>
      <c r="K148" s="36"/>
      <c r="L148" s="36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214"/>
      <c r="BX148" s="214"/>
      <c r="BY148" s="214"/>
    </row>
    <row r="149" spans="1:77" s="215" customFormat="1" ht="13.5">
      <c r="A149" s="214"/>
      <c r="B149" s="297"/>
      <c r="C149" s="298"/>
      <c r="D149" s="267"/>
      <c r="E149" s="267"/>
      <c r="F149" s="214"/>
      <c r="G149" s="214"/>
      <c r="H149" s="214"/>
      <c r="I149" s="214"/>
      <c r="J149" s="36"/>
      <c r="K149" s="36"/>
      <c r="L149" s="36"/>
      <c r="M149" s="214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/>
      <c r="AG149" s="214"/>
      <c r="AH149" s="214"/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/>
      <c r="AT149" s="214"/>
      <c r="AU149" s="214"/>
      <c r="AV149" s="214"/>
      <c r="AW149" s="214"/>
      <c r="AX149" s="214"/>
      <c r="AY149" s="214"/>
      <c r="AZ149" s="214"/>
      <c r="BA149" s="214"/>
      <c r="BB149" s="214"/>
      <c r="BC149" s="214"/>
      <c r="BD149" s="214"/>
      <c r="BE149" s="214"/>
      <c r="BF149" s="214"/>
      <c r="BG149" s="214"/>
      <c r="BH149" s="214"/>
      <c r="BI149" s="214"/>
      <c r="BJ149" s="214"/>
      <c r="BK149" s="214"/>
      <c r="BL149" s="214"/>
      <c r="BM149" s="214"/>
      <c r="BN149" s="214"/>
      <c r="BO149" s="214"/>
      <c r="BP149" s="214"/>
      <c r="BQ149" s="214"/>
      <c r="BR149" s="214"/>
      <c r="BS149" s="214"/>
      <c r="BT149" s="214"/>
      <c r="BU149" s="214"/>
      <c r="BV149" s="214"/>
      <c r="BW149" s="214"/>
      <c r="BX149" s="214"/>
      <c r="BY149" s="214"/>
    </row>
    <row r="150" spans="1:77" s="215" customFormat="1" ht="13.5">
      <c r="A150" s="214"/>
      <c r="B150" s="297"/>
      <c r="C150" s="298"/>
      <c r="D150" s="267"/>
      <c r="E150" s="267"/>
      <c r="F150" s="214"/>
      <c r="G150" s="214"/>
      <c r="H150" s="214"/>
      <c r="I150" s="214"/>
      <c r="J150" s="36"/>
      <c r="K150" s="36"/>
      <c r="L150" s="36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4"/>
      <c r="BQ150" s="214"/>
      <c r="BR150" s="214"/>
      <c r="BS150" s="214"/>
      <c r="BT150" s="214"/>
      <c r="BU150" s="214"/>
      <c r="BV150" s="214"/>
      <c r="BW150" s="214"/>
      <c r="BX150" s="214"/>
      <c r="BY150" s="214"/>
    </row>
    <row r="151" spans="1:77" s="215" customFormat="1" ht="13.5">
      <c r="A151" s="214"/>
      <c r="B151" s="297"/>
      <c r="C151" s="298"/>
      <c r="D151" s="267"/>
      <c r="E151" s="267"/>
      <c r="F151" s="214"/>
      <c r="G151" s="214"/>
      <c r="H151" s="214"/>
      <c r="I151" s="214"/>
      <c r="J151" s="36"/>
      <c r="K151" s="36"/>
      <c r="L151" s="36"/>
      <c r="M151" s="214"/>
      <c r="N151" s="214"/>
      <c r="O151" s="214"/>
      <c r="P151" s="214"/>
      <c r="Q151" s="214"/>
      <c r="R151" s="214"/>
      <c r="S151" s="214"/>
      <c r="T151" s="214"/>
      <c r="U151" s="214"/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/>
      <c r="AG151" s="214"/>
      <c r="AH151" s="214"/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/>
      <c r="AT151" s="214"/>
      <c r="AU151" s="214"/>
      <c r="AV151" s="214"/>
      <c r="AW151" s="214"/>
      <c r="AX151" s="214"/>
      <c r="AY151" s="214"/>
      <c r="AZ151" s="214"/>
      <c r="BA151" s="214"/>
      <c r="BB151" s="214"/>
      <c r="BC151" s="214"/>
      <c r="BD151" s="214"/>
      <c r="BE151" s="214"/>
      <c r="BF151" s="214"/>
      <c r="BG151" s="214"/>
      <c r="BH151" s="214"/>
      <c r="BI151" s="214"/>
      <c r="BJ151" s="214"/>
      <c r="BK151" s="214"/>
      <c r="BL151" s="214"/>
      <c r="BM151" s="214"/>
      <c r="BN151" s="214"/>
      <c r="BO151" s="214"/>
      <c r="BP151" s="214"/>
      <c r="BQ151" s="214"/>
      <c r="BR151" s="214"/>
      <c r="BS151" s="214"/>
      <c r="BT151" s="214"/>
      <c r="BU151" s="214"/>
      <c r="BV151" s="214"/>
      <c r="BW151" s="214"/>
      <c r="BX151" s="214"/>
      <c r="BY151" s="214"/>
    </row>
    <row r="152" spans="1:77" s="215" customFormat="1" ht="13.5">
      <c r="A152" s="214"/>
      <c r="B152" s="297"/>
      <c r="C152" s="298"/>
      <c r="D152" s="267"/>
      <c r="E152" s="267"/>
      <c r="F152" s="214"/>
      <c r="G152" s="214"/>
      <c r="H152" s="214"/>
      <c r="I152" s="214"/>
      <c r="J152" s="36"/>
      <c r="K152" s="36"/>
      <c r="L152" s="36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/>
      <c r="AT152" s="214"/>
      <c r="AU152" s="214"/>
      <c r="AV152" s="214"/>
      <c r="AW152" s="214"/>
      <c r="AX152" s="214"/>
      <c r="AY152" s="214"/>
      <c r="AZ152" s="214"/>
      <c r="BA152" s="214"/>
      <c r="BB152" s="214"/>
      <c r="BC152" s="214"/>
      <c r="BD152" s="214"/>
      <c r="BE152" s="214"/>
      <c r="BF152" s="214"/>
      <c r="BG152" s="214"/>
      <c r="BH152" s="214"/>
      <c r="BI152" s="214"/>
      <c r="BJ152" s="214"/>
      <c r="BK152" s="214"/>
      <c r="BL152" s="214"/>
      <c r="BM152" s="214"/>
      <c r="BN152" s="214"/>
      <c r="BO152" s="214"/>
      <c r="BP152" s="214"/>
      <c r="BQ152" s="214"/>
      <c r="BR152" s="214"/>
      <c r="BS152" s="214"/>
      <c r="BT152" s="214"/>
      <c r="BU152" s="214"/>
      <c r="BV152" s="214"/>
      <c r="BW152" s="214"/>
      <c r="BX152" s="214"/>
      <c r="BY152" s="214"/>
    </row>
    <row r="153" spans="1:77" s="215" customFormat="1" ht="13.5">
      <c r="A153" s="214"/>
      <c r="B153" s="297"/>
      <c r="C153" s="298"/>
      <c r="D153" s="267"/>
      <c r="E153" s="267"/>
      <c r="F153" s="214"/>
      <c r="G153" s="214"/>
      <c r="H153" s="214"/>
      <c r="I153" s="214"/>
      <c r="J153" s="36"/>
      <c r="K153" s="36"/>
      <c r="L153" s="36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/>
      <c r="AT153" s="214"/>
      <c r="AU153" s="214"/>
      <c r="AV153" s="214"/>
      <c r="AW153" s="214"/>
      <c r="AX153" s="214"/>
      <c r="AY153" s="214"/>
      <c r="AZ153" s="214"/>
      <c r="BA153" s="214"/>
      <c r="BB153" s="214"/>
      <c r="BC153" s="214"/>
      <c r="BD153" s="214"/>
      <c r="BE153" s="214"/>
      <c r="BF153" s="214"/>
      <c r="BG153" s="214"/>
      <c r="BH153" s="214"/>
      <c r="BI153" s="214"/>
      <c r="BJ153" s="214"/>
      <c r="BK153" s="214"/>
      <c r="BL153" s="214"/>
      <c r="BM153" s="214"/>
      <c r="BN153" s="214"/>
      <c r="BO153" s="214"/>
      <c r="BP153" s="214"/>
      <c r="BQ153" s="214"/>
      <c r="BR153" s="214"/>
      <c r="BS153" s="214"/>
      <c r="BT153" s="214"/>
      <c r="BU153" s="214"/>
      <c r="BV153" s="214"/>
      <c r="BW153" s="214"/>
      <c r="BX153" s="214"/>
      <c r="BY153" s="214"/>
    </row>
    <row r="154" spans="1:77" s="215" customFormat="1" ht="13.5">
      <c r="A154" s="214"/>
      <c r="B154" s="297"/>
      <c r="C154" s="298"/>
      <c r="D154" s="267"/>
      <c r="E154" s="267"/>
      <c r="F154" s="214"/>
      <c r="G154" s="214"/>
      <c r="H154" s="214"/>
      <c r="I154" s="214"/>
      <c r="J154" s="36"/>
      <c r="K154" s="36"/>
      <c r="L154" s="36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214"/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/>
      <c r="AT154" s="214"/>
      <c r="AU154" s="214"/>
      <c r="AV154" s="214"/>
      <c r="AW154" s="214"/>
      <c r="AX154" s="214"/>
      <c r="AY154" s="214"/>
      <c r="AZ154" s="214"/>
      <c r="BA154" s="214"/>
      <c r="BB154" s="214"/>
      <c r="BC154" s="214"/>
      <c r="BD154" s="214"/>
      <c r="BE154" s="214"/>
      <c r="BF154" s="214"/>
      <c r="BG154" s="214"/>
      <c r="BH154" s="214"/>
      <c r="BI154" s="214"/>
      <c r="BJ154" s="214"/>
      <c r="BK154" s="214"/>
      <c r="BL154" s="214"/>
      <c r="BM154" s="214"/>
      <c r="BN154" s="214"/>
      <c r="BO154" s="214"/>
      <c r="BP154" s="214"/>
      <c r="BQ154" s="214"/>
      <c r="BR154" s="214"/>
      <c r="BS154" s="214"/>
      <c r="BT154" s="214"/>
      <c r="BU154" s="214"/>
      <c r="BV154" s="214"/>
      <c r="BW154" s="214"/>
      <c r="BX154" s="214"/>
      <c r="BY154" s="214"/>
    </row>
    <row r="155" spans="1:77" s="215" customFormat="1" ht="13.5">
      <c r="A155" s="214"/>
      <c r="B155" s="297"/>
      <c r="C155" s="298"/>
      <c r="D155" s="267"/>
      <c r="E155" s="267"/>
      <c r="F155" s="214"/>
      <c r="G155" s="214"/>
      <c r="H155" s="214"/>
      <c r="I155" s="214"/>
      <c r="J155" s="36"/>
      <c r="K155" s="36"/>
      <c r="L155" s="36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/>
      <c r="AT155" s="214"/>
      <c r="AU155" s="214"/>
      <c r="AV155" s="214"/>
      <c r="AW155" s="214"/>
      <c r="AX155" s="214"/>
      <c r="AY155" s="214"/>
      <c r="AZ155" s="214"/>
      <c r="BA155" s="214"/>
      <c r="BB155" s="214"/>
      <c r="BC155" s="214"/>
      <c r="BD155" s="214"/>
      <c r="BE155" s="214"/>
      <c r="BF155" s="214"/>
      <c r="BG155" s="214"/>
      <c r="BH155" s="214"/>
      <c r="BI155" s="214"/>
      <c r="BJ155" s="214"/>
      <c r="BK155" s="214"/>
      <c r="BL155" s="214"/>
      <c r="BM155" s="214"/>
      <c r="BN155" s="214"/>
      <c r="BO155" s="214"/>
      <c r="BP155" s="214"/>
      <c r="BQ155" s="214"/>
      <c r="BR155" s="214"/>
      <c r="BS155" s="214"/>
      <c r="BT155" s="214"/>
      <c r="BU155" s="214"/>
      <c r="BV155" s="214"/>
      <c r="BW155" s="214"/>
      <c r="BX155" s="214"/>
      <c r="BY155" s="214"/>
    </row>
    <row r="156" spans="1:77" s="215" customFormat="1" ht="13.5">
      <c r="A156" s="214"/>
      <c r="B156" s="297"/>
      <c r="C156" s="298"/>
      <c r="D156" s="267"/>
      <c r="E156" s="267"/>
      <c r="F156" s="214"/>
      <c r="G156" s="214"/>
      <c r="H156" s="214"/>
      <c r="I156" s="214"/>
      <c r="J156" s="36"/>
      <c r="K156" s="36"/>
      <c r="L156" s="36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/>
      <c r="AT156" s="214"/>
      <c r="AU156" s="214"/>
      <c r="AV156" s="214"/>
      <c r="AW156" s="214"/>
      <c r="AX156" s="214"/>
      <c r="AY156" s="214"/>
      <c r="AZ156" s="214"/>
      <c r="BA156" s="214"/>
      <c r="BB156" s="214"/>
      <c r="BC156" s="214"/>
      <c r="BD156" s="214"/>
      <c r="BE156" s="214"/>
      <c r="BF156" s="214"/>
      <c r="BG156" s="214"/>
      <c r="BH156" s="214"/>
      <c r="BI156" s="214"/>
      <c r="BJ156" s="214"/>
      <c r="BK156" s="214"/>
      <c r="BL156" s="214"/>
      <c r="BM156" s="214"/>
      <c r="BN156" s="214"/>
      <c r="BO156" s="214"/>
      <c r="BP156" s="214"/>
      <c r="BQ156" s="214"/>
      <c r="BR156" s="214"/>
      <c r="BS156" s="214"/>
      <c r="BT156" s="214"/>
      <c r="BU156" s="214"/>
      <c r="BV156" s="214"/>
      <c r="BW156" s="214"/>
      <c r="BX156" s="214"/>
      <c r="BY156" s="214"/>
    </row>
    <row r="157" spans="1:77" s="215" customFormat="1" ht="13.5">
      <c r="A157" s="214"/>
      <c r="B157" s="297"/>
      <c r="C157" s="298"/>
      <c r="D157" s="267"/>
      <c r="E157" s="267"/>
      <c r="F157" s="214"/>
      <c r="G157" s="214"/>
      <c r="H157" s="214"/>
      <c r="I157" s="214"/>
      <c r="J157" s="36"/>
      <c r="K157" s="36"/>
      <c r="L157" s="36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/>
      <c r="AT157" s="214"/>
      <c r="AU157" s="214"/>
      <c r="AV157" s="214"/>
      <c r="AW157" s="214"/>
      <c r="AX157" s="214"/>
      <c r="AY157" s="214"/>
      <c r="AZ157" s="214"/>
      <c r="BA157" s="214"/>
      <c r="BB157" s="214"/>
      <c r="BC157" s="214"/>
      <c r="BD157" s="214"/>
      <c r="BE157" s="214"/>
      <c r="BF157" s="214"/>
      <c r="BG157" s="214"/>
      <c r="BH157" s="214"/>
      <c r="BI157" s="214"/>
      <c r="BJ157" s="214"/>
      <c r="BK157" s="214"/>
      <c r="BL157" s="214"/>
      <c r="BM157" s="214"/>
      <c r="BN157" s="214"/>
      <c r="BO157" s="214"/>
      <c r="BP157" s="214"/>
      <c r="BQ157" s="214"/>
      <c r="BR157" s="214"/>
      <c r="BS157" s="214"/>
      <c r="BT157" s="214"/>
      <c r="BU157" s="214"/>
      <c r="BV157" s="214"/>
      <c r="BW157" s="214"/>
      <c r="BX157" s="214"/>
      <c r="BY157" s="214"/>
    </row>
    <row r="158" spans="1:77" s="215" customFormat="1" ht="13.5">
      <c r="A158" s="214"/>
      <c r="B158" s="297"/>
      <c r="C158" s="298"/>
      <c r="D158" s="267"/>
      <c r="E158" s="267"/>
      <c r="F158" s="214"/>
      <c r="G158" s="214"/>
      <c r="H158" s="214"/>
      <c r="I158" s="214"/>
      <c r="J158" s="36"/>
      <c r="K158" s="36"/>
      <c r="L158" s="36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/>
      <c r="AT158" s="214"/>
      <c r="AU158" s="214"/>
      <c r="AV158" s="214"/>
      <c r="AW158" s="214"/>
      <c r="AX158" s="214"/>
      <c r="AY158" s="214"/>
      <c r="AZ158" s="214"/>
      <c r="BA158" s="214"/>
      <c r="BB158" s="214"/>
      <c r="BC158" s="214"/>
      <c r="BD158" s="214"/>
      <c r="BE158" s="214"/>
      <c r="BF158" s="214"/>
      <c r="BG158" s="214"/>
      <c r="BH158" s="214"/>
      <c r="BI158" s="214"/>
      <c r="BJ158" s="214"/>
      <c r="BK158" s="214"/>
      <c r="BL158" s="214"/>
      <c r="BM158" s="214"/>
      <c r="BN158" s="214"/>
      <c r="BO158" s="214"/>
      <c r="BP158" s="214"/>
      <c r="BQ158" s="214"/>
      <c r="BR158" s="214"/>
      <c r="BS158" s="214"/>
      <c r="BT158" s="214"/>
      <c r="BU158" s="214"/>
      <c r="BV158" s="214"/>
      <c r="BW158" s="214"/>
      <c r="BX158" s="214"/>
      <c r="BY158" s="214"/>
    </row>
    <row r="159" spans="1:77" s="215" customFormat="1" ht="13.5">
      <c r="A159" s="214"/>
      <c r="B159" s="297"/>
      <c r="C159" s="298"/>
      <c r="D159" s="267"/>
      <c r="E159" s="267"/>
      <c r="F159" s="214"/>
      <c r="G159" s="214"/>
      <c r="H159" s="214"/>
      <c r="I159" s="214"/>
      <c r="J159" s="36"/>
      <c r="K159" s="36"/>
      <c r="L159" s="36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/>
      <c r="AT159" s="214"/>
      <c r="AU159" s="214"/>
      <c r="AV159" s="214"/>
      <c r="AW159" s="214"/>
      <c r="AX159" s="214"/>
      <c r="AY159" s="214"/>
      <c r="AZ159" s="214"/>
      <c r="BA159" s="214"/>
      <c r="BB159" s="214"/>
      <c r="BC159" s="214"/>
      <c r="BD159" s="214"/>
      <c r="BE159" s="214"/>
      <c r="BF159" s="214"/>
      <c r="BG159" s="214"/>
      <c r="BH159" s="214"/>
      <c r="BI159" s="214"/>
      <c r="BJ159" s="214"/>
      <c r="BK159" s="214"/>
      <c r="BL159" s="214"/>
      <c r="BM159" s="214"/>
      <c r="BN159" s="214"/>
      <c r="BO159" s="214"/>
      <c r="BP159" s="214"/>
      <c r="BQ159" s="214"/>
      <c r="BR159" s="214"/>
      <c r="BS159" s="214"/>
      <c r="BT159" s="214"/>
      <c r="BU159" s="214"/>
      <c r="BV159" s="214"/>
      <c r="BW159" s="214"/>
      <c r="BX159" s="214"/>
      <c r="BY159" s="214"/>
    </row>
    <row r="160" spans="1:77" s="215" customFormat="1" ht="13.5">
      <c r="A160" s="214"/>
      <c r="B160" s="297"/>
      <c r="C160" s="298"/>
      <c r="D160" s="267"/>
      <c r="E160" s="267"/>
      <c r="F160" s="214"/>
      <c r="G160" s="214"/>
      <c r="H160" s="214"/>
      <c r="I160" s="214"/>
      <c r="J160" s="36"/>
      <c r="K160" s="36"/>
      <c r="L160" s="36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/>
      <c r="AT160" s="214"/>
      <c r="AU160" s="214"/>
      <c r="AV160" s="214"/>
      <c r="AW160" s="214"/>
      <c r="AX160" s="214"/>
      <c r="AY160" s="214"/>
      <c r="AZ160" s="214"/>
      <c r="BA160" s="214"/>
      <c r="BB160" s="214"/>
      <c r="BC160" s="214"/>
      <c r="BD160" s="214"/>
      <c r="BE160" s="214"/>
      <c r="BF160" s="214"/>
      <c r="BG160" s="214"/>
      <c r="BH160" s="214"/>
      <c r="BI160" s="214"/>
      <c r="BJ160" s="214"/>
      <c r="BK160" s="214"/>
      <c r="BL160" s="214"/>
      <c r="BM160" s="214"/>
      <c r="BN160" s="214"/>
      <c r="BO160" s="214"/>
      <c r="BP160" s="214"/>
      <c r="BQ160" s="214"/>
      <c r="BR160" s="214"/>
      <c r="BS160" s="214"/>
      <c r="BT160" s="214"/>
      <c r="BU160" s="214"/>
      <c r="BV160" s="214"/>
      <c r="BW160" s="214"/>
      <c r="BX160" s="214"/>
      <c r="BY160" s="214"/>
    </row>
    <row r="161" spans="1:77" s="215" customFormat="1" ht="13.5">
      <c r="A161" s="214"/>
      <c r="B161" s="297"/>
      <c r="C161" s="298"/>
      <c r="D161" s="267"/>
      <c r="E161" s="267"/>
      <c r="F161" s="214"/>
      <c r="G161" s="214"/>
      <c r="H161" s="214"/>
      <c r="I161" s="214"/>
      <c r="J161" s="36"/>
      <c r="K161" s="36"/>
      <c r="L161" s="36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/>
      <c r="AT161" s="214"/>
      <c r="AU161" s="214"/>
      <c r="AV161" s="214"/>
      <c r="AW161" s="214"/>
      <c r="AX161" s="214"/>
      <c r="AY161" s="214"/>
      <c r="AZ161" s="214"/>
      <c r="BA161" s="214"/>
      <c r="BB161" s="214"/>
      <c r="BC161" s="214"/>
      <c r="BD161" s="214"/>
      <c r="BE161" s="214"/>
      <c r="BF161" s="214"/>
      <c r="BG161" s="214"/>
      <c r="BH161" s="214"/>
      <c r="BI161" s="214"/>
      <c r="BJ161" s="214"/>
      <c r="BK161" s="214"/>
      <c r="BL161" s="214"/>
      <c r="BM161" s="214"/>
      <c r="BN161" s="214"/>
      <c r="BO161" s="214"/>
      <c r="BP161" s="214"/>
      <c r="BQ161" s="214"/>
      <c r="BR161" s="214"/>
      <c r="BS161" s="214"/>
      <c r="BT161" s="214"/>
      <c r="BU161" s="214"/>
      <c r="BV161" s="214"/>
      <c r="BW161" s="214"/>
      <c r="BX161" s="214"/>
      <c r="BY161" s="214"/>
    </row>
    <row r="162" spans="1:77" s="215" customFormat="1" ht="13.5">
      <c r="A162" s="214"/>
      <c r="B162" s="297"/>
      <c r="C162" s="298"/>
      <c r="D162" s="267"/>
      <c r="E162" s="267"/>
      <c r="F162" s="214"/>
      <c r="G162" s="214"/>
      <c r="H162" s="214"/>
      <c r="I162" s="214"/>
      <c r="J162" s="36"/>
      <c r="K162" s="36"/>
      <c r="L162" s="36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/>
      <c r="AT162" s="214"/>
      <c r="AU162" s="214"/>
      <c r="AV162" s="214"/>
      <c r="AW162" s="214"/>
      <c r="AX162" s="214"/>
      <c r="AY162" s="214"/>
      <c r="AZ162" s="214"/>
      <c r="BA162" s="214"/>
      <c r="BB162" s="214"/>
      <c r="BC162" s="214"/>
      <c r="BD162" s="214"/>
      <c r="BE162" s="214"/>
      <c r="BF162" s="214"/>
      <c r="BG162" s="214"/>
      <c r="BH162" s="214"/>
      <c r="BI162" s="214"/>
      <c r="BJ162" s="214"/>
      <c r="BK162" s="214"/>
      <c r="BL162" s="214"/>
      <c r="BM162" s="214"/>
      <c r="BN162" s="214"/>
      <c r="BO162" s="214"/>
      <c r="BP162" s="214"/>
      <c r="BQ162" s="214"/>
      <c r="BR162" s="214"/>
      <c r="BS162" s="214"/>
      <c r="BT162" s="214"/>
      <c r="BU162" s="214"/>
      <c r="BV162" s="214"/>
      <c r="BW162" s="214"/>
      <c r="BX162" s="214"/>
      <c r="BY162" s="214"/>
    </row>
    <row r="163" spans="1:77" s="215" customFormat="1" ht="13.5">
      <c r="A163" s="214"/>
      <c r="B163" s="297"/>
      <c r="C163" s="298"/>
      <c r="D163" s="267"/>
      <c r="E163" s="267"/>
      <c r="F163" s="214"/>
      <c r="G163" s="214"/>
      <c r="H163" s="214"/>
      <c r="I163" s="214"/>
      <c r="J163" s="36"/>
      <c r="K163" s="36"/>
      <c r="L163" s="36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/>
      <c r="AT163" s="214"/>
      <c r="AU163" s="214"/>
      <c r="AV163" s="214"/>
      <c r="AW163" s="214"/>
      <c r="AX163" s="214"/>
      <c r="AY163" s="214"/>
      <c r="AZ163" s="214"/>
      <c r="BA163" s="214"/>
      <c r="BB163" s="214"/>
      <c r="BC163" s="214"/>
      <c r="BD163" s="214"/>
      <c r="BE163" s="214"/>
      <c r="BF163" s="214"/>
      <c r="BG163" s="214"/>
      <c r="BH163" s="214"/>
      <c r="BI163" s="214"/>
      <c r="BJ163" s="214"/>
      <c r="BK163" s="214"/>
      <c r="BL163" s="214"/>
      <c r="BM163" s="214"/>
      <c r="BN163" s="214"/>
      <c r="BO163" s="214"/>
      <c r="BP163" s="214"/>
      <c r="BQ163" s="214"/>
      <c r="BR163" s="214"/>
      <c r="BS163" s="214"/>
      <c r="BT163" s="214"/>
      <c r="BU163" s="214"/>
      <c r="BV163" s="214"/>
      <c r="BW163" s="214"/>
      <c r="BX163" s="214"/>
      <c r="BY163" s="214"/>
    </row>
    <row r="164" spans="1:77" s="215" customFormat="1" ht="13.5">
      <c r="A164" s="214"/>
      <c r="B164" s="297"/>
      <c r="C164" s="298"/>
      <c r="D164" s="267"/>
      <c r="E164" s="267"/>
      <c r="F164" s="214"/>
      <c r="G164" s="214"/>
      <c r="H164" s="214"/>
      <c r="I164" s="214"/>
      <c r="J164" s="36"/>
      <c r="K164" s="36"/>
      <c r="L164" s="36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/>
      <c r="AT164" s="214"/>
      <c r="AU164" s="214"/>
      <c r="AV164" s="214"/>
      <c r="AW164" s="214"/>
      <c r="AX164" s="214"/>
      <c r="AY164" s="214"/>
      <c r="AZ164" s="214"/>
      <c r="BA164" s="214"/>
      <c r="BB164" s="214"/>
      <c r="BC164" s="214"/>
      <c r="BD164" s="214"/>
      <c r="BE164" s="214"/>
      <c r="BF164" s="214"/>
      <c r="BG164" s="214"/>
      <c r="BH164" s="214"/>
      <c r="BI164" s="214"/>
      <c r="BJ164" s="214"/>
      <c r="BK164" s="214"/>
      <c r="BL164" s="214"/>
      <c r="BM164" s="214"/>
      <c r="BN164" s="214"/>
      <c r="BO164" s="214"/>
      <c r="BP164" s="214"/>
      <c r="BQ164" s="214"/>
      <c r="BR164" s="214"/>
      <c r="BS164" s="214"/>
      <c r="BT164" s="214"/>
      <c r="BU164" s="214"/>
      <c r="BV164" s="214"/>
      <c r="BW164" s="214"/>
      <c r="BX164" s="214"/>
      <c r="BY164" s="214"/>
    </row>
    <row r="165" spans="1:77" s="215" customFormat="1" ht="13.5">
      <c r="A165" s="214"/>
      <c r="B165" s="297"/>
      <c r="C165" s="298"/>
      <c r="D165" s="267"/>
      <c r="E165" s="267"/>
      <c r="F165" s="214"/>
      <c r="G165" s="214"/>
      <c r="H165" s="214"/>
      <c r="I165" s="214"/>
      <c r="J165" s="36"/>
      <c r="K165" s="36"/>
      <c r="L165" s="36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/>
      <c r="AT165" s="214"/>
      <c r="AU165" s="214"/>
      <c r="AV165" s="214"/>
      <c r="AW165" s="214"/>
      <c r="AX165" s="214"/>
      <c r="AY165" s="214"/>
      <c r="AZ165" s="214"/>
      <c r="BA165" s="214"/>
      <c r="BB165" s="214"/>
      <c r="BC165" s="214"/>
      <c r="BD165" s="214"/>
      <c r="BE165" s="214"/>
      <c r="BF165" s="214"/>
      <c r="BG165" s="214"/>
      <c r="BH165" s="214"/>
      <c r="BI165" s="214"/>
      <c r="BJ165" s="214"/>
      <c r="BK165" s="214"/>
      <c r="BL165" s="214"/>
      <c r="BM165" s="214"/>
      <c r="BN165" s="214"/>
      <c r="BO165" s="214"/>
      <c r="BP165" s="214"/>
      <c r="BQ165" s="214"/>
      <c r="BR165" s="214"/>
      <c r="BS165" s="214"/>
      <c r="BT165" s="214"/>
      <c r="BU165" s="214"/>
      <c r="BV165" s="214"/>
      <c r="BW165" s="214"/>
      <c r="BX165" s="214"/>
      <c r="BY165" s="214"/>
    </row>
    <row r="166" spans="1:77" s="215" customFormat="1" ht="13.5">
      <c r="A166" s="214"/>
      <c r="B166" s="297"/>
      <c r="C166" s="298"/>
      <c r="D166" s="267"/>
      <c r="E166" s="267"/>
      <c r="F166" s="214"/>
      <c r="G166" s="214"/>
      <c r="H166" s="214"/>
      <c r="I166" s="214"/>
      <c r="J166" s="36"/>
      <c r="K166" s="36"/>
      <c r="L166" s="36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/>
      <c r="AT166" s="214"/>
      <c r="AU166" s="214"/>
      <c r="AV166" s="214"/>
      <c r="AW166" s="214"/>
      <c r="AX166" s="214"/>
      <c r="AY166" s="214"/>
      <c r="AZ166" s="214"/>
      <c r="BA166" s="214"/>
      <c r="BB166" s="214"/>
      <c r="BC166" s="214"/>
      <c r="BD166" s="214"/>
      <c r="BE166" s="214"/>
      <c r="BF166" s="214"/>
      <c r="BG166" s="214"/>
      <c r="BH166" s="214"/>
      <c r="BI166" s="214"/>
      <c r="BJ166" s="214"/>
      <c r="BK166" s="214"/>
      <c r="BL166" s="214"/>
      <c r="BM166" s="214"/>
      <c r="BN166" s="214"/>
      <c r="BO166" s="214"/>
      <c r="BP166" s="214"/>
      <c r="BQ166" s="214"/>
      <c r="BR166" s="214"/>
      <c r="BS166" s="214"/>
      <c r="BT166" s="214"/>
      <c r="BU166" s="214"/>
      <c r="BV166" s="214"/>
      <c r="BW166" s="214"/>
      <c r="BX166" s="214"/>
      <c r="BY166" s="214"/>
    </row>
    <row r="167" spans="1:77" s="215" customFormat="1" ht="13.5">
      <c r="A167" s="214"/>
      <c r="B167" s="297"/>
      <c r="C167" s="298"/>
      <c r="D167" s="267"/>
      <c r="E167" s="267"/>
      <c r="F167" s="214"/>
      <c r="G167" s="214"/>
      <c r="H167" s="214"/>
      <c r="I167" s="214"/>
      <c r="J167" s="36"/>
      <c r="K167" s="36"/>
      <c r="L167" s="36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</row>
    <row r="168" spans="1:77" s="215" customFormat="1" ht="13.5">
      <c r="A168" s="214"/>
      <c r="B168" s="297"/>
      <c r="C168" s="298"/>
      <c r="D168" s="267"/>
      <c r="E168" s="267"/>
      <c r="F168" s="214"/>
      <c r="G168" s="214"/>
      <c r="H168" s="214"/>
      <c r="I168" s="214"/>
      <c r="J168" s="36"/>
      <c r="K168" s="36"/>
      <c r="L168" s="36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4"/>
      <c r="BF168" s="214"/>
      <c r="BG168" s="214"/>
      <c r="BH168" s="214"/>
      <c r="BI168" s="214"/>
      <c r="BJ168" s="214"/>
      <c r="BK168" s="214"/>
      <c r="BL168" s="214"/>
      <c r="BM168" s="214"/>
      <c r="BN168" s="214"/>
      <c r="BO168" s="214"/>
      <c r="BP168" s="214"/>
      <c r="BQ168" s="214"/>
      <c r="BR168" s="214"/>
      <c r="BS168" s="214"/>
      <c r="BT168" s="214"/>
      <c r="BU168" s="214"/>
      <c r="BV168" s="214"/>
      <c r="BW168" s="214"/>
      <c r="BX168" s="214"/>
      <c r="BY168" s="214"/>
    </row>
    <row r="169" spans="1:77" s="215" customFormat="1" ht="13.5">
      <c r="A169" s="214"/>
      <c r="B169" s="297"/>
      <c r="C169" s="298"/>
      <c r="D169" s="267"/>
      <c r="E169" s="267"/>
      <c r="F169" s="214"/>
      <c r="G169" s="214"/>
      <c r="H169" s="214"/>
      <c r="I169" s="214"/>
      <c r="J169" s="36"/>
      <c r="K169" s="36"/>
      <c r="L169" s="36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4"/>
      <c r="BF169" s="214"/>
      <c r="BG169" s="214"/>
      <c r="BH169" s="214"/>
      <c r="BI169" s="214"/>
      <c r="BJ169" s="214"/>
      <c r="BK169" s="214"/>
      <c r="BL169" s="214"/>
      <c r="BM169" s="214"/>
      <c r="BN169" s="214"/>
      <c r="BO169" s="214"/>
      <c r="BP169" s="214"/>
      <c r="BQ169" s="214"/>
      <c r="BR169" s="214"/>
      <c r="BS169" s="214"/>
      <c r="BT169" s="214"/>
      <c r="BU169" s="214"/>
      <c r="BV169" s="214"/>
      <c r="BW169" s="214"/>
      <c r="BX169" s="214"/>
      <c r="BY169" s="214"/>
    </row>
    <row r="170" spans="1:77" s="215" customFormat="1" ht="13.5">
      <c r="A170" s="214"/>
      <c r="B170" s="297"/>
      <c r="C170" s="298"/>
      <c r="D170" s="267"/>
      <c r="E170" s="267"/>
      <c r="F170" s="214"/>
      <c r="G170" s="214"/>
      <c r="H170" s="214"/>
      <c r="I170" s="214"/>
      <c r="J170" s="36"/>
      <c r="K170" s="36"/>
      <c r="L170" s="36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  <c r="BI170" s="214"/>
      <c r="BJ170" s="214"/>
      <c r="BK170" s="214"/>
      <c r="BL170" s="214"/>
      <c r="BM170" s="214"/>
      <c r="BN170" s="214"/>
      <c r="BO170" s="214"/>
      <c r="BP170" s="214"/>
      <c r="BQ170" s="214"/>
      <c r="BR170" s="214"/>
      <c r="BS170" s="214"/>
      <c r="BT170" s="214"/>
      <c r="BU170" s="214"/>
      <c r="BV170" s="214"/>
      <c r="BW170" s="214"/>
      <c r="BX170" s="214"/>
      <c r="BY170" s="214"/>
    </row>
    <row r="171" spans="1:77" s="215" customFormat="1" ht="13.5">
      <c r="A171" s="214"/>
      <c r="B171" s="297"/>
      <c r="C171" s="298"/>
      <c r="D171" s="267"/>
      <c r="E171" s="267"/>
      <c r="F171" s="214"/>
      <c r="G171" s="214"/>
      <c r="H171" s="214"/>
      <c r="I171" s="214"/>
      <c r="J171" s="36"/>
      <c r="K171" s="36"/>
      <c r="L171" s="36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  <c r="BI171" s="214"/>
      <c r="BJ171" s="214"/>
      <c r="BK171" s="214"/>
      <c r="BL171" s="214"/>
      <c r="BM171" s="214"/>
      <c r="BN171" s="214"/>
      <c r="BO171" s="214"/>
      <c r="BP171" s="214"/>
      <c r="BQ171" s="214"/>
      <c r="BR171" s="214"/>
      <c r="BS171" s="214"/>
      <c r="BT171" s="214"/>
      <c r="BU171" s="214"/>
      <c r="BV171" s="214"/>
      <c r="BW171" s="214"/>
      <c r="BX171" s="214"/>
      <c r="BY171" s="214"/>
    </row>
    <row r="172" spans="1:77" s="215" customFormat="1" ht="13.5">
      <c r="A172" s="214"/>
      <c r="B172" s="297"/>
      <c r="C172" s="298"/>
      <c r="D172" s="267"/>
      <c r="E172" s="267"/>
      <c r="F172" s="214"/>
      <c r="G172" s="214"/>
      <c r="H172" s="214"/>
      <c r="I172" s="214"/>
      <c r="J172" s="36"/>
      <c r="K172" s="36"/>
      <c r="L172" s="36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  <c r="BI172" s="214"/>
      <c r="BJ172" s="214"/>
      <c r="BK172" s="214"/>
      <c r="BL172" s="214"/>
      <c r="BM172" s="214"/>
      <c r="BN172" s="214"/>
      <c r="BO172" s="214"/>
      <c r="BP172" s="214"/>
      <c r="BQ172" s="214"/>
      <c r="BR172" s="214"/>
      <c r="BS172" s="214"/>
      <c r="BT172" s="214"/>
      <c r="BU172" s="214"/>
      <c r="BV172" s="214"/>
      <c r="BW172" s="214"/>
      <c r="BX172" s="214"/>
      <c r="BY172" s="214"/>
    </row>
    <row r="173" spans="1:77" s="215" customFormat="1" ht="13.5">
      <c r="A173" s="214"/>
      <c r="B173" s="297"/>
      <c r="C173" s="298"/>
      <c r="D173" s="267"/>
      <c r="E173" s="267"/>
      <c r="F173" s="214"/>
      <c r="G173" s="214"/>
      <c r="H173" s="214"/>
      <c r="I173" s="214"/>
      <c r="J173" s="36"/>
      <c r="K173" s="36"/>
      <c r="L173" s="36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  <c r="BI173" s="214"/>
      <c r="BJ173" s="214"/>
      <c r="BK173" s="214"/>
      <c r="BL173" s="214"/>
      <c r="BM173" s="214"/>
      <c r="BN173" s="214"/>
      <c r="BO173" s="214"/>
      <c r="BP173" s="214"/>
      <c r="BQ173" s="214"/>
      <c r="BR173" s="214"/>
      <c r="BS173" s="214"/>
      <c r="BT173" s="214"/>
      <c r="BU173" s="214"/>
      <c r="BV173" s="214"/>
      <c r="BW173" s="214"/>
      <c r="BX173" s="214"/>
      <c r="BY173" s="214"/>
    </row>
    <row r="174" spans="1:77" s="215" customFormat="1" ht="13.5">
      <c r="A174" s="214"/>
      <c r="B174" s="297"/>
      <c r="C174" s="298"/>
      <c r="D174" s="267"/>
      <c r="E174" s="267"/>
      <c r="F174" s="214"/>
      <c r="G174" s="214"/>
      <c r="H174" s="214"/>
      <c r="I174" s="214"/>
      <c r="J174" s="36"/>
      <c r="K174" s="36"/>
      <c r="L174" s="36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  <c r="BI174" s="214"/>
      <c r="BJ174" s="214"/>
      <c r="BK174" s="214"/>
      <c r="BL174" s="214"/>
      <c r="BM174" s="214"/>
      <c r="BN174" s="214"/>
      <c r="BO174" s="214"/>
      <c r="BP174" s="214"/>
      <c r="BQ174" s="214"/>
      <c r="BR174" s="214"/>
      <c r="BS174" s="214"/>
      <c r="BT174" s="214"/>
      <c r="BU174" s="214"/>
      <c r="BV174" s="214"/>
      <c r="BW174" s="214"/>
      <c r="BX174" s="214"/>
      <c r="BY174" s="214"/>
    </row>
    <row r="175" spans="1:77" s="215" customFormat="1" ht="13.5">
      <c r="A175" s="214"/>
      <c r="B175" s="297"/>
      <c r="C175" s="298"/>
      <c r="D175" s="267"/>
      <c r="E175" s="267"/>
      <c r="F175" s="214"/>
      <c r="G175" s="214"/>
      <c r="H175" s="214"/>
      <c r="I175" s="214"/>
      <c r="J175" s="36"/>
      <c r="K175" s="36"/>
      <c r="L175" s="36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  <c r="BI175" s="214"/>
      <c r="BJ175" s="214"/>
      <c r="BK175" s="214"/>
      <c r="BL175" s="214"/>
      <c r="BM175" s="214"/>
      <c r="BN175" s="214"/>
      <c r="BO175" s="214"/>
      <c r="BP175" s="214"/>
      <c r="BQ175" s="214"/>
      <c r="BR175" s="214"/>
      <c r="BS175" s="214"/>
      <c r="BT175" s="214"/>
      <c r="BU175" s="214"/>
      <c r="BV175" s="214"/>
      <c r="BW175" s="214"/>
      <c r="BX175" s="214"/>
      <c r="BY175" s="214"/>
    </row>
    <row r="176" spans="1:77" s="215" customFormat="1" ht="13.5">
      <c r="A176" s="214"/>
      <c r="B176" s="297"/>
      <c r="C176" s="298"/>
      <c r="D176" s="267"/>
      <c r="E176" s="267"/>
      <c r="F176" s="214"/>
      <c r="G176" s="214"/>
      <c r="H176" s="214"/>
      <c r="I176" s="214"/>
      <c r="J176" s="36"/>
      <c r="K176" s="36"/>
      <c r="L176" s="36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  <c r="BI176" s="214"/>
      <c r="BJ176" s="214"/>
      <c r="BK176" s="214"/>
      <c r="BL176" s="214"/>
      <c r="BM176" s="214"/>
      <c r="BN176" s="214"/>
      <c r="BO176" s="214"/>
      <c r="BP176" s="214"/>
      <c r="BQ176" s="214"/>
      <c r="BR176" s="214"/>
      <c r="BS176" s="214"/>
      <c r="BT176" s="214"/>
      <c r="BU176" s="214"/>
      <c r="BV176" s="214"/>
      <c r="BW176" s="214"/>
      <c r="BX176" s="214"/>
      <c r="BY176" s="214"/>
    </row>
    <row r="177" spans="1:77" s="215" customFormat="1" ht="13.5">
      <c r="A177" s="214"/>
      <c r="B177" s="297"/>
      <c r="C177" s="298"/>
      <c r="D177" s="267"/>
      <c r="E177" s="267"/>
      <c r="F177" s="214"/>
      <c r="G177" s="214"/>
      <c r="H177" s="214"/>
      <c r="I177" s="214"/>
      <c r="J177" s="36"/>
      <c r="K177" s="36"/>
      <c r="L177" s="36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214"/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  <c r="BI177" s="214"/>
      <c r="BJ177" s="214"/>
      <c r="BK177" s="214"/>
      <c r="BL177" s="214"/>
      <c r="BM177" s="214"/>
      <c r="BN177" s="214"/>
      <c r="BO177" s="214"/>
      <c r="BP177" s="214"/>
      <c r="BQ177" s="214"/>
      <c r="BR177" s="214"/>
      <c r="BS177" s="214"/>
      <c r="BT177" s="214"/>
      <c r="BU177" s="214"/>
      <c r="BV177" s="214"/>
      <c r="BW177" s="214"/>
      <c r="BX177" s="214"/>
      <c r="BY177" s="214"/>
    </row>
    <row r="178" spans="1:77" s="215" customFormat="1" ht="13.5">
      <c r="A178" s="214"/>
      <c r="B178" s="297"/>
      <c r="C178" s="298"/>
      <c r="D178" s="267"/>
      <c r="E178" s="267"/>
      <c r="F178" s="214"/>
      <c r="G178" s="214"/>
      <c r="H178" s="214"/>
      <c r="I178" s="214"/>
      <c r="J178" s="36"/>
      <c r="K178" s="36"/>
      <c r="L178" s="36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  <c r="BI178" s="214"/>
      <c r="BJ178" s="214"/>
      <c r="BK178" s="214"/>
      <c r="BL178" s="214"/>
      <c r="BM178" s="214"/>
      <c r="BN178" s="214"/>
      <c r="BO178" s="214"/>
      <c r="BP178" s="214"/>
      <c r="BQ178" s="214"/>
      <c r="BR178" s="214"/>
      <c r="BS178" s="214"/>
      <c r="BT178" s="214"/>
      <c r="BU178" s="214"/>
      <c r="BV178" s="214"/>
      <c r="BW178" s="214"/>
      <c r="BX178" s="214"/>
      <c r="BY178" s="214"/>
    </row>
    <row r="179" spans="1:77" ht="13.5">
      <c r="A179" s="1"/>
      <c r="B179" s="51"/>
      <c r="C179" s="5"/>
      <c r="D179" s="2"/>
      <c r="E179" s="2"/>
      <c r="F179" s="1"/>
      <c r="G179" s="1"/>
      <c r="H179" s="1"/>
      <c r="I179" s="1"/>
      <c r="J179" s="36"/>
      <c r="K179" s="36"/>
      <c r="L179" s="36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ht="13.5">
      <c r="A180" s="1"/>
      <c r="B180" s="51"/>
      <c r="C180" s="5"/>
      <c r="D180" s="2"/>
      <c r="E180" s="2"/>
      <c r="F180" s="1"/>
      <c r="G180" s="1"/>
      <c r="H180" s="1"/>
      <c r="I180" s="1"/>
      <c r="J180" s="36"/>
      <c r="K180" s="36"/>
      <c r="L180" s="36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ht="13.5">
      <c r="A181" s="1"/>
      <c r="B181" s="51"/>
      <c r="C181" s="5"/>
      <c r="D181" s="2"/>
      <c r="E181" s="2"/>
      <c r="F181" s="1"/>
      <c r="G181" s="1"/>
      <c r="H181" s="1"/>
      <c r="I181" s="1"/>
      <c r="J181" s="36"/>
      <c r="K181" s="36"/>
      <c r="L181" s="36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ht="13.5">
      <c r="A182" s="1"/>
      <c r="B182" s="51"/>
      <c r="C182" s="5"/>
      <c r="D182" s="2"/>
      <c r="E182" s="2"/>
      <c r="F182" s="1"/>
      <c r="G182" s="1"/>
      <c r="H182" s="1"/>
      <c r="I182" s="1"/>
      <c r="J182" s="36"/>
      <c r="K182" s="36"/>
      <c r="L182" s="36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 ht="13.5">
      <c r="A183" s="1"/>
      <c r="B183" s="51"/>
      <c r="C183" s="5"/>
      <c r="D183" s="2"/>
      <c r="E183" s="2"/>
      <c r="F183" s="1"/>
      <c r="G183" s="1"/>
      <c r="H183" s="1"/>
      <c r="I183" s="1"/>
      <c r="J183" s="36"/>
      <c r="K183" s="36"/>
      <c r="L183" s="36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 ht="13.5">
      <c r="A184" s="1"/>
      <c r="B184" s="51"/>
      <c r="C184" s="5"/>
      <c r="D184" s="2"/>
      <c r="E184" s="2"/>
      <c r="F184" s="12"/>
      <c r="G184" s="12"/>
      <c r="H184" s="12"/>
      <c r="I184" s="12"/>
      <c r="J184" s="62"/>
      <c r="K184" s="62"/>
      <c r="L184" s="6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 ht="13.5">
      <c r="A185" s="12"/>
      <c r="B185" s="52"/>
      <c r="C185" s="27"/>
      <c r="D185" s="28"/>
      <c r="E185" s="28"/>
      <c r="F185" s="12"/>
      <c r="G185" s="12"/>
      <c r="H185" s="12"/>
      <c r="I185" s="12"/>
      <c r="J185" s="62"/>
      <c r="K185" s="62"/>
      <c r="L185" s="6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2:77" ht="13.5">
      <c r="B186" s="52"/>
      <c r="C186" s="27"/>
      <c r="D186" s="28"/>
      <c r="E186" s="28"/>
      <c r="F186" s="12"/>
      <c r="G186" s="12"/>
      <c r="H186" s="12"/>
      <c r="I186" s="12"/>
      <c r="J186" s="62"/>
      <c r="K186" s="62"/>
      <c r="L186" s="6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2:77" ht="13.5">
      <c r="B187" s="52"/>
      <c r="C187" s="27"/>
      <c r="D187" s="28"/>
      <c r="E187" s="28"/>
      <c r="F187" s="12"/>
      <c r="G187" s="12"/>
      <c r="H187" s="12"/>
      <c r="I187" s="12"/>
      <c r="J187" s="62"/>
      <c r="K187" s="62"/>
      <c r="L187" s="6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2:77" ht="13.5">
      <c r="B188" s="52"/>
      <c r="C188" s="27"/>
      <c r="D188" s="28"/>
      <c r="E188" s="28"/>
      <c r="F188" s="12"/>
      <c r="G188" s="12"/>
      <c r="H188" s="12"/>
      <c r="I188" s="12"/>
      <c r="J188" s="62"/>
      <c r="K188" s="62"/>
      <c r="L188" s="6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</row>
    <row r="189" spans="2:77" ht="13.5">
      <c r="B189" s="52"/>
      <c r="C189" s="27"/>
      <c r="D189" s="28"/>
      <c r="E189" s="28"/>
      <c r="F189" s="12"/>
      <c r="G189" s="12"/>
      <c r="H189" s="12"/>
      <c r="I189" s="12"/>
      <c r="J189" s="62"/>
      <c r="K189" s="62"/>
      <c r="L189" s="6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</row>
    <row r="190" spans="2:77" ht="13.5">
      <c r="B190" s="52"/>
      <c r="C190" s="27"/>
      <c r="D190" s="28"/>
      <c r="E190" s="28"/>
      <c r="F190" s="12"/>
      <c r="G190" s="12"/>
      <c r="H190" s="12"/>
      <c r="I190" s="12"/>
      <c r="J190" s="62"/>
      <c r="K190" s="62"/>
      <c r="L190" s="6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</row>
    <row r="191" spans="2:77" ht="13.5">
      <c r="B191" s="52"/>
      <c r="C191" s="27"/>
      <c r="D191" s="28"/>
      <c r="E191" s="28"/>
      <c r="F191" s="12"/>
      <c r="G191" s="12"/>
      <c r="H191" s="12"/>
      <c r="I191" s="12"/>
      <c r="J191" s="62"/>
      <c r="K191" s="62"/>
      <c r="L191" s="6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</row>
    <row r="192" spans="2:77" ht="13.5">
      <c r="B192" s="52"/>
      <c r="C192" s="27"/>
      <c r="D192" s="28"/>
      <c r="E192" s="28"/>
      <c r="F192" s="12"/>
      <c r="G192" s="12"/>
      <c r="H192" s="12"/>
      <c r="I192" s="12"/>
      <c r="J192" s="62"/>
      <c r="K192" s="62"/>
      <c r="L192" s="6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</row>
    <row r="193" spans="2:77" ht="13.5">
      <c r="B193" s="52"/>
      <c r="C193" s="27"/>
      <c r="D193" s="28"/>
      <c r="E193" s="28"/>
      <c r="F193" s="12"/>
      <c r="G193" s="12"/>
      <c r="H193" s="12"/>
      <c r="I193" s="12"/>
      <c r="J193" s="62"/>
      <c r="K193" s="62"/>
      <c r="L193" s="6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</row>
    <row r="194" spans="2:77" ht="13.5">
      <c r="B194" s="52"/>
      <c r="C194" s="27"/>
      <c r="D194" s="28"/>
      <c r="E194" s="28"/>
      <c r="F194" s="12"/>
      <c r="G194" s="12"/>
      <c r="H194" s="12"/>
      <c r="I194" s="12"/>
      <c r="J194" s="62"/>
      <c r="K194" s="62"/>
      <c r="L194" s="6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</row>
    <row r="195" spans="2:77" ht="13.5">
      <c r="B195" s="52"/>
      <c r="C195" s="27"/>
      <c r="D195" s="28"/>
      <c r="E195" s="28"/>
      <c r="F195" s="12"/>
      <c r="G195" s="12"/>
      <c r="H195" s="12"/>
      <c r="I195" s="12"/>
      <c r="J195" s="62"/>
      <c r="K195" s="62"/>
      <c r="L195" s="6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</row>
    <row r="196" spans="2:77" ht="13.5">
      <c r="B196" s="52"/>
      <c r="C196" s="27"/>
      <c r="D196" s="28"/>
      <c r="E196" s="28"/>
      <c r="F196" s="12"/>
      <c r="G196" s="12"/>
      <c r="H196" s="12"/>
      <c r="I196" s="12"/>
      <c r="J196" s="62"/>
      <c r="K196" s="62"/>
      <c r="L196" s="6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</row>
    <row r="197" spans="2:77" ht="13.5">
      <c r="B197" s="52"/>
      <c r="C197" s="27"/>
      <c r="D197" s="28"/>
      <c r="E197" s="28"/>
      <c r="F197" s="12"/>
      <c r="G197" s="12"/>
      <c r="H197" s="12"/>
      <c r="I197" s="12"/>
      <c r="J197" s="62"/>
      <c r="K197" s="62"/>
      <c r="L197" s="6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</row>
    <row r="198" spans="2:77" ht="13.5">
      <c r="B198" s="52"/>
      <c r="C198" s="27"/>
      <c r="D198" s="28"/>
      <c r="E198" s="28"/>
      <c r="F198" s="12"/>
      <c r="G198" s="12"/>
      <c r="H198" s="12"/>
      <c r="I198" s="12"/>
      <c r="J198" s="62"/>
      <c r="K198" s="62"/>
      <c r="L198" s="6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</row>
    <row r="199" spans="2:77" ht="13.5">
      <c r="B199" s="52"/>
      <c r="C199" s="27"/>
      <c r="D199" s="28"/>
      <c r="E199" s="28"/>
      <c r="F199" s="12"/>
      <c r="G199" s="12"/>
      <c r="H199" s="12"/>
      <c r="I199" s="12"/>
      <c r="J199" s="62"/>
      <c r="K199" s="62"/>
      <c r="L199" s="6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</row>
    <row r="200" spans="2:77" ht="13.5">
      <c r="B200" s="52"/>
      <c r="C200" s="27"/>
      <c r="D200" s="28"/>
      <c r="E200" s="28"/>
      <c r="F200" s="12"/>
      <c r="G200" s="12"/>
      <c r="H200" s="12"/>
      <c r="I200" s="12"/>
      <c r="J200" s="62"/>
      <c r="K200" s="62"/>
      <c r="L200" s="6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</row>
    <row r="201" spans="2:77" ht="13.5">
      <c r="B201" s="52"/>
      <c r="C201" s="27"/>
      <c r="D201" s="28"/>
      <c r="E201" s="28"/>
      <c r="F201" s="12"/>
      <c r="G201" s="12"/>
      <c r="H201" s="12"/>
      <c r="I201" s="12"/>
      <c r="J201" s="62"/>
      <c r="K201" s="62"/>
      <c r="L201" s="6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</row>
    <row r="202" spans="1:12" ht="13.5">
      <c r="A202" s="12"/>
      <c r="B202" s="52"/>
      <c r="C202" s="27"/>
      <c r="D202" s="28"/>
      <c r="E202" s="28"/>
      <c r="F202" s="12"/>
      <c r="G202" s="12"/>
      <c r="H202" s="12"/>
      <c r="I202" s="12"/>
      <c r="J202" s="62"/>
      <c r="K202" s="62"/>
      <c r="L202" s="62"/>
    </row>
    <row r="203" spans="1:12" ht="13.5">
      <c r="A203" s="12"/>
      <c r="B203" s="52"/>
      <c r="C203" s="27"/>
      <c r="D203" s="28"/>
      <c r="E203" s="28"/>
      <c r="F203" s="12"/>
      <c r="G203" s="12"/>
      <c r="H203" s="12"/>
      <c r="I203" s="12"/>
      <c r="J203" s="62"/>
      <c r="K203" s="62"/>
      <c r="L203" s="62"/>
    </row>
    <row r="204" spans="1:12" ht="13.5">
      <c r="A204" s="12"/>
      <c r="B204" s="52"/>
      <c r="C204" s="27"/>
      <c r="D204" s="28"/>
      <c r="E204" s="28"/>
      <c r="F204" s="12"/>
      <c r="G204" s="12"/>
      <c r="H204" s="12"/>
      <c r="I204" s="12"/>
      <c r="J204" s="62"/>
      <c r="K204" s="62"/>
      <c r="L204" s="62"/>
    </row>
    <row r="205" spans="1:12" ht="13.5">
      <c r="A205" s="12"/>
      <c r="B205" s="52"/>
      <c r="C205" s="27"/>
      <c r="D205" s="28"/>
      <c r="E205" s="28"/>
      <c r="F205" s="9"/>
      <c r="G205" s="9"/>
      <c r="H205" s="9"/>
      <c r="I205" s="9"/>
      <c r="J205" s="311"/>
      <c r="K205" s="311"/>
      <c r="L205" s="311"/>
    </row>
    <row r="206" spans="1:12" ht="13.5">
      <c r="A206" s="12"/>
      <c r="B206" s="52"/>
      <c r="C206" s="27"/>
      <c r="D206" s="28"/>
      <c r="E206" s="28"/>
      <c r="F206" s="9"/>
      <c r="G206" s="9"/>
      <c r="H206" s="9"/>
      <c r="I206" s="9"/>
      <c r="J206" s="311"/>
      <c r="K206" s="311"/>
      <c r="L206" s="311"/>
    </row>
    <row r="207" spans="1:12" ht="13.5">
      <c r="A207" s="12"/>
      <c r="B207" s="52"/>
      <c r="C207" s="27"/>
      <c r="D207" s="28"/>
      <c r="E207" s="28"/>
      <c r="F207" s="9"/>
      <c r="G207" s="9"/>
      <c r="H207" s="9"/>
      <c r="I207" s="9"/>
      <c r="J207" s="311"/>
      <c r="K207" s="311"/>
      <c r="L207" s="311"/>
    </row>
    <row r="208" spans="1:12" ht="13.5">
      <c r="A208" s="12"/>
      <c r="B208" s="52"/>
      <c r="C208" s="27"/>
      <c r="D208" s="28"/>
      <c r="E208" s="28"/>
      <c r="F208" s="9"/>
      <c r="G208" s="9"/>
      <c r="H208" s="9"/>
      <c r="I208" s="9"/>
      <c r="J208" s="311"/>
      <c r="K208" s="311"/>
      <c r="L208" s="311"/>
    </row>
    <row r="209" spans="1:12" ht="13.5">
      <c r="A209" s="12"/>
      <c r="B209" s="52"/>
      <c r="C209" s="27"/>
      <c r="D209" s="28"/>
      <c r="E209" s="28"/>
      <c r="F209" s="9"/>
      <c r="G209" s="9"/>
      <c r="H209" s="9"/>
      <c r="I209" s="9"/>
      <c r="J209" s="311"/>
      <c r="K209" s="311"/>
      <c r="L209" s="311"/>
    </row>
    <row r="210" spans="1:12" ht="13.5">
      <c r="A210" s="12"/>
      <c r="B210" s="52"/>
      <c r="C210" s="27"/>
      <c r="D210" s="28"/>
      <c r="E210" s="28"/>
      <c r="F210" s="9"/>
      <c r="G210" s="9"/>
      <c r="H210" s="9"/>
      <c r="I210" s="9"/>
      <c r="J210" s="311"/>
      <c r="K210" s="311"/>
      <c r="L210" s="311"/>
    </row>
    <row r="211" spans="1:12" ht="13.5">
      <c r="A211" s="12"/>
      <c r="B211" s="52"/>
      <c r="C211" s="27"/>
      <c r="D211" s="28"/>
      <c r="E211" s="28"/>
      <c r="F211" s="9"/>
      <c r="G211" s="9"/>
      <c r="H211" s="9"/>
      <c r="I211" s="9"/>
      <c r="J211" s="311"/>
      <c r="K211" s="311"/>
      <c r="L211" s="311"/>
    </row>
    <row r="212" spans="1:12" ht="13.5">
      <c r="A212" s="12"/>
      <c r="B212" s="52"/>
      <c r="C212" s="27"/>
      <c r="D212" s="28"/>
      <c r="E212" s="28"/>
      <c r="F212" s="9"/>
      <c r="G212" s="9"/>
      <c r="H212" s="9"/>
      <c r="I212" s="9"/>
      <c r="J212" s="311"/>
      <c r="K212" s="311"/>
      <c r="L212" s="311"/>
    </row>
    <row r="213" spans="1:12" ht="13.5">
      <c r="A213" s="12"/>
      <c r="B213" s="52"/>
      <c r="C213" s="27"/>
      <c r="D213" s="28"/>
      <c r="E213" s="28"/>
      <c r="F213" s="9"/>
      <c r="G213" s="9"/>
      <c r="H213" s="9"/>
      <c r="I213" s="9"/>
      <c r="J213" s="311"/>
      <c r="K213" s="311"/>
      <c r="L213" s="311"/>
    </row>
    <row r="214" spans="1:12" ht="13.5">
      <c r="A214" s="12"/>
      <c r="B214" s="52"/>
      <c r="C214" s="27"/>
      <c r="D214" s="28"/>
      <c r="E214" s="28"/>
      <c r="F214" s="9"/>
      <c r="G214" s="9"/>
      <c r="H214" s="9"/>
      <c r="I214" s="9"/>
      <c r="J214" s="311"/>
      <c r="K214" s="311"/>
      <c r="L214" s="311"/>
    </row>
    <row r="215" spans="1:12" ht="13.5">
      <c r="A215" s="12"/>
      <c r="B215" s="52"/>
      <c r="C215" s="27"/>
      <c r="D215" s="28"/>
      <c r="E215" s="28"/>
      <c r="F215" s="9"/>
      <c r="G215" s="9"/>
      <c r="H215" s="9"/>
      <c r="I215" s="9"/>
      <c r="J215" s="311"/>
      <c r="K215" s="311"/>
      <c r="L215" s="311"/>
    </row>
    <row r="216" spans="1:12" ht="13.5">
      <c r="A216" s="12"/>
      <c r="B216" s="52"/>
      <c r="C216" s="27"/>
      <c r="D216" s="28"/>
      <c r="E216" s="28"/>
      <c r="F216" s="9"/>
      <c r="G216" s="9"/>
      <c r="H216" s="9"/>
      <c r="I216" s="9"/>
      <c r="J216" s="311"/>
      <c r="K216" s="311"/>
      <c r="L216" s="311"/>
    </row>
    <row r="217" spans="1:12" ht="13.5">
      <c r="A217" s="12"/>
      <c r="B217" s="52"/>
      <c r="C217" s="27"/>
      <c r="D217" s="28"/>
      <c r="E217" s="28"/>
      <c r="F217" s="9"/>
      <c r="G217" s="9"/>
      <c r="H217" s="9"/>
      <c r="I217" s="9"/>
      <c r="J217" s="311"/>
      <c r="K217" s="311"/>
      <c r="L217" s="311"/>
    </row>
    <row r="218" spans="1:5" ht="13.5">
      <c r="A218" s="12"/>
      <c r="B218" s="52"/>
      <c r="C218" s="27"/>
      <c r="D218" s="28"/>
      <c r="E218" s="28"/>
    </row>
    <row r="219" spans="1:5" ht="13.5">
      <c r="A219" s="12"/>
      <c r="B219" s="52"/>
      <c r="C219" s="27"/>
      <c r="D219" s="28"/>
      <c r="E219" s="28"/>
    </row>
    <row r="220" spans="1:5" ht="13.5">
      <c r="A220" s="12"/>
      <c r="B220" s="52"/>
      <c r="C220" s="27"/>
      <c r="D220" s="28"/>
      <c r="E220" s="28"/>
    </row>
    <row r="221" spans="1:5" ht="13.5">
      <c r="A221" s="12"/>
      <c r="B221" s="52"/>
      <c r="C221" s="27"/>
      <c r="D221" s="28"/>
      <c r="E221" s="28"/>
    </row>
    <row r="222" spans="1:5" ht="13.5">
      <c r="A222" s="12"/>
      <c r="B222" s="52"/>
      <c r="C222" s="27"/>
      <c r="D222" s="28"/>
      <c r="E222" s="28"/>
    </row>
    <row r="223" spans="1:5" ht="13.5">
      <c r="A223" s="12"/>
      <c r="B223" s="52"/>
      <c r="C223" s="27"/>
      <c r="D223" s="28"/>
      <c r="E223" s="28"/>
    </row>
    <row r="224" spans="1:5" ht="13.5">
      <c r="A224" s="12"/>
      <c r="B224" s="52"/>
      <c r="C224" s="27"/>
      <c r="D224" s="28"/>
      <c r="E224" s="28"/>
    </row>
    <row r="225" spans="1:5" ht="13.5">
      <c r="A225" s="12"/>
      <c r="B225" s="52"/>
      <c r="C225" s="27"/>
      <c r="D225" s="28"/>
      <c r="E225" s="28"/>
    </row>
    <row r="226" spans="1:5" ht="13.5">
      <c r="A226" s="12"/>
      <c r="B226" s="52"/>
      <c r="C226" s="27"/>
      <c r="D226" s="28"/>
      <c r="E226" s="28"/>
    </row>
    <row r="227" spans="1:5" ht="13.5">
      <c r="A227" s="12"/>
      <c r="B227" s="52"/>
      <c r="C227" s="27"/>
      <c r="D227" s="28"/>
      <c r="E227" s="28"/>
    </row>
    <row r="228" spans="1:5" ht="13.5">
      <c r="A228" s="12"/>
      <c r="B228" s="52"/>
      <c r="C228" s="27"/>
      <c r="D228" s="28"/>
      <c r="E228" s="28"/>
    </row>
    <row r="229" spans="1:5" ht="13.5">
      <c r="A229" s="12"/>
      <c r="B229" s="52"/>
      <c r="C229" s="27"/>
      <c r="D229" s="28"/>
      <c r="E229" s="28"/>
    </row>
    <row r="230" spans="1:5" ht="13.5">
      <c r="A230" s="12"/>
      <c r="B230" s="52"/>
      <c r="C230" s="27"/>
      <c r="D230" s="28"/>
      <c r="E230" s="28"/>
    </row>
    <row r="231" spans="1:5" ht="13.5">
      <c r="A231" s="12"/>
      <c r="B231" s="52"/>
      <c r="C231" s="27"/>
      <c r="D231" s="28"/>
      <c r="E231" s="28"/>
    </row>
    <row r="232" spans="1:5" ht="13.5">
      <c r="A232" s="12"/>
      <c r="B232" s="52"/>
      <c r="C232" s="27"/>
      <c r="D232" s="28"/>
      <c r="E232" s="28"/>
    </row>
    <row r="233" spans="1:5" ht="13.5">
      <c r="A233" s="12"/>
      <c r="B233" s="52"/>
      <c r="C233" s="27"/>
      <c r="D233" s="28"/>
      <c r="E233" s="28"/>
    </row>
    <row r="234" spans="1:5" ht="13.5">
      <c r="A234" s="12"/>
      <c r="B234" s="52"/>
      <c r="C234" s="27"/>
      <c r="D234" s="28"/>
      <c r="E234" s="28"/>
    </row>
    <row r="235" spans="1:5" ht="13.5">
      <c r="A235" s="12"/>
      <c r="B235" s="52"/>
      <c r="C235" s="27"/>
      <c r="D235" s="28"/>
      <c r="E235" s="28"/>
    </row>
    <row r="236" spans="1:5" ht="13.5">
      <c r="A236" s="12"/>
      <c r="B236" s="52"/>
      <c r="C236" s="27"/>
      <c r="D236" s="28"/>
      <c r="E236" s="28"/>
    </row>
    <row r="237" spans="1:5" ht="13.5">
      <c r="A237" s="12"/>
      <c r="B237" s="52"/>
      <c r="C237" s="27"/>
      <c r="D237" s="28"/>
      <c r="E237" s="28"/>
    </row>
    <row r="238" spans="1:5" ht="13.5">
      <c r="A238" s="12"/>
      <c r="B238" s="52"/>
      <c r="C238" s="27"/>
      <c r="D238" s="28"/>
      <c r="E238" s="28"/>
    </row>
    <row r="239" spans="1:5" ht="13.5">
      <c r="A239" s="12"/>
      <c r="B239" s="52"/>
      <c r="C239" s="27"/>
      <c r="D239" s="28"/>
      <c r="E239" s="28"/>
    </row>
    <row r="240" spans="1:5" ht="13.5">
      <c r="A240" s="12"/>
      <c r="B240" s="52"/>
      <c r="C240" s="27"/>
      <c r="D240" s="28"/>
      <c r="E240" s="28"/>
    </row>
    <row r="241" spans="1:5" ht="13.5">
      <c r="A241" s="12"/>
      <c r="B241" s="52"/>
      <c r="C241" s="27"/>
      <c r="D241" s="28"/>
      <c r="E241" s="28"/>
    </row>
    <row r="242" spans="1:5" ht="13.5">
      <c r="A242" s="12"/>
      <c r="B242" s="52"/>
      <c r="C242" s="27"/>
      <c r="D242" s="28"/>
      <c r="E242" s="28"/>
    </row>
    <row r="243" spans="1:5" ht="13.5">
      <c r="A243" s="12"/>
      <c r="B243" s="52"/>
      <c r="C243" s="27"/>
      <c r="D243" s="28"/>
      <c r="E243" s="28"/>
    </row>
    <row r="244" spans="1:5" ht="13.5">
      <c r="A244" s="12"/>
      <c r="B244" s="52"/>
      <c r="C244" s="27"/>
      <c r="D244" s="28"/>
      <c r="E244" s="28"/>
    </row>
    <row r="245" spans="1:5" ht="13.5">
      <c r="A245" s="12"/>
      <c r="B245" s="52"/>
      <c r="C245" s="27"/>
      <c r="D245" s="28"/>
      <c r="E245" s="28"/>
    </row>
    <row r="246" spans="1:5" ht="13.5">
      <c r="A246" s="12"/>
      <c r="B246" s="52"/>
      <c r="C246" s="27"/>
      <c r="D246" s="28"/>
      <c r="E246" s="28"/>
    </row>
    <row r="247" spans="1:5" ht="13.5">
      <c r="A247" s="12"/>
      <c r="B247" s="52"/>
      <c r="C247" s="27"/>
      <c r="D247" s="28"/>
      <c r="E247" s="28"/>
    </row>
    <row r="248" spans="1:5" ht="13.5">
      <c r="A248" s="12"/>
      <c r="B248" s="52"/>
      <c r="C248" s="27"/>
      <c r="D248" s="28"/>
      <c r="E248" s="28"/>
    </row>
    <row r="249" spans="1:5" ht="13.5">
      <c r="A249" s="12"/>
      <c r="B249" s="52"/>
      <c r="C249" s="27"/>
      <c r="D249" s="28"/>
      <c r="E249" s="28"/>
    </row>
    <row r="250" spans="1:5" ht="13.5">
      <c r="A250" s="12"/>
      <c r="B250" s="52"/>
      <c r="C250" s="27"/>
      <c r="D250" s="28"/>
      <c r="E250" s="28"/>
    </row>
    <row r="251" spans="1:5" ht="13.5">
      <c r="A251" s="12"/>
      <c r="B251" s="52"/>
      <c r="C251" s="27"/>
      <c r="D251" s="28"/>
      <c r="E251" s="28"/>
    </row>
    <row r="252" spans="1:5" ht="13.5">
      <c r="A252" s="12"/>
      <c r="B252" s="52"/>
      <c r="C252" s="27"/>
      <c r="D252" s="28"/>
      <c r="E252" s="28"/>
    </row>
    <row r="253" spans="1:5" ht="13.5">
      <c r="A253" s="12"/>
      <c r="B253" s="52"/>
      <c r="C253" s="27"/>
      <c r="D253" s="28"/>
      <c r="E253" s="28"/>
    </row>
    <row r="254" spans="1:5" ht="13.5">
      <c r="A254" s="12"/>
      <c r="B254" s="52"/>
      <c r="C254" s="27"/>
      <c r="D254" s="28"/>
      <c r="E254" s="28"/>
    </row>
    <row r="255" spans="1:5" ht="13.5">
      <c r="A255" s="12"/>
      <c r="B255" s="52"/>
      <c r="C255" s="27"/>
      <c r="D255" s="28"/>
      <c r="E255" s="28"/>
    </row>
    <row r="256" spans="1:5" ht="13.5">
      <c r="A256" s="12"/>
      <c r="B256" s="52"/>
      <c r="C256" s="27"/>
      <c r="D256" s="28"/>
      <c r="E256" s="28"/>
    </row>
    <row r="257" spans="1:5" ht="13.5">
      <c r="A257" s="12"/>
      <c r="B257" s="52"/>
      <c r="C257" s="27"/>
      <c r="D257" s="28"/>
      <c r="E257" s="28"/>
    </row>
    <row r="258" spans="1:5" ht="13.5">
      <c r="A258" s="12"/>
      <c r="B258" s="52"/>
      <c r="C258" s="27"/>
      <c r="D258" s="28"/>
      <c r="E258" s="28"/>
    </row>
    <row r="259" spans="1:5" ht="13.5">
      <c r="A259" s="12"/>
      <c r="B259" s="52"/>
      <c r="C259" s="27"/>
      <c r="D259" s="28"/>
      <c r="E259" s="28"/>
    </row>
    <row r="260" spans="1:5" ht="13.5">
      <c r="A260" s="12"/>
      <c r="B260" s="52"/>
      <c r="C260" s="27"/>
      <c r="D260" s="28"/>
      <c r="E260" s="28"/>
    </row>
    <row r="261" spans="1:5" ht="13.5">
      <c r="A261" s="12"/>
      <c r="B261" s="52"/>
      <c r="C261" s="27"/>
      <c r="D261" s="28"/>
      <c r="E261" s="28"/>
    </row>
    <row r="262" spans="1:5" ht="13.5">
      <c r="A262" s="12"/>
      <c r="B262" s="52"/>
      <c r="C262" s="27"/>
      <c r="D262" s="28"/>
      <c r="E262" s="28"/>
    </row>
    <row r="263" spans="1:5" ht="13.5">
      <c r="A263" s="12"/>
      <c r="B263" s="52"/>
      <c r="C263" s="27"/>
      <c r="D263" s="28"/>
      <c r="E263" s="28"/>
    </row>
    <row r="264" spans="1:5" ht="13.5">
      <c r="A264" s="12"/>
      <c r="B264" s="52"/>
      <c r="C264" s="27"/>
      <c r="D264" s="28"/>
      <c r="E264" s="28"/>
    </row>
    <row r="265" spans="1:5" ht="13.5">
      <c r="A265" s="12"/>
      <c r="B265" s="52"/>
      <c r="C265" s="27"/>
      <c r="D265" s="28"/>
      <c r="E265" s="28"/>
    </row>
    <row r="266" spans="1:5" ht="13.5">
      <c r="A266" s="12"/>
      <c r="B266" s="52"/>
      <c r="C266" s="27"/>
      <c r="D266" s="28"/>
      <c r="E266" s="28"/>
    </row>
    <row r="267" spans="1:5" ht="13.5">
      <c r="A267" s="12"/>
      <c r="B267" s="52"/>
      <c r="C267" s="27"/>
      <c r="D267" s="28"/>
      <c r="E267" s="28"/>
    </row>
    <row r="268" spans="1:5" ht="13.5">
      <c r="A268" s="12"/>
      <c r="B268" s="52"/>
      <c r="C268" s="27"/>
      <c r="D268" s="28"/>
      <c r="E268" s="28"/>
    </row>
    <row r="269" spans="1:5" ht="13.5">
      <c r="A269" s="12"/>
      <c r="B269" s="52"/>
      <c r="C269" s="27"/>
      <c r="D269" s="28"/>
      <c r="E269" s="28"/>
    </row>
    <row r="270" spans="1:5" ht="13.5">
      <c r="A270" s="12"/>
      <c r="B270" s="52"/>
      <c r="C270" s="27"/>
      <c r="D270" s="28"/>
      <c r="E270" s="28"/>
    </row>
    <row r="271" spans="1:5" ht="13.5">
      <c r="A271" s="12"/>
      <c r="B271" s="52"/>
      <c r="C271" s="27"/>
      <c r="D271" s="28"/>
      <c r="E271" s="28"/>
    </row>
    <row r="272" spans="1:5" ht="13.5">
      <c r="A272" s="12"/>
      <c r="B272" s="52"/>
      <c r="C272" s="27"/>
      <c r="D272" s="28"/>
      <c r="E272" s="28"/>
    </row>
    <row r="273" spans="1:5" ht="13.5">
      <c r="A273" s="12"/>
      <c r="B273" s="52"/>
      <c r="C273" s="27"/>
      <c r="D273" s="28"/>
      <c r="E273" s="28"/>
    </row>
    <row r="274" spans="1:5" ht="13.5">
      <c r="A274" s="12"/>
      <c r="B274" s="52"/>
      <c r="C274" s="27"/>
      <c r="D274" s="28"/>
      <c r="E274" s="28"/>
    </row>
    <row r="275" spans="1:5" ht="13.5">
      <c r="A275" s="12"/>
      <c r="B275" s="52"/>
      <c r="C275" s="27"/>
      <c r="D275" s="28"/>
      <c r="E275" s="28"/>
    </row>
    <row r="276" spans="1:5" ht="13.5">
      <c r="A276" s="12"/>
      <c r="B276" s="52"/>
      <c r="C276" s="27"/>
      <c r="D276" s="28"/>
      <c r="E276" s="28"/>
    </row>
    <row r="277" spans="1:5" ht="13.5">
      <c r="A277" s="12"/>
      <c r="B277" s="52"/>
      <c r="C277" s="27"/>
      <c r="D277" s="28"/>
      <c r="E277" s="28"/>
    </row>
    <row r="278" spans="1:5" ht="13.5">
      <c r="A278" s="12"/>
      <c r="B278" s="52"/>
      <c r="C278" s="27"/>
      <c r="D278" s="28"/>
      <c r="E278" s="28"/>
    </row>
    <row r="279" spans="1:5" ht="13.5">
      <c r="A279" s="12"/>
      <c r="B279" s="52"/>
      <c r="C279" s="27"/>
      <c r="D279" s="28"/>
      <c r="E279" s="28"/>
    </row>
    <row r="280" spans="1:5" ht="13.5">
      <c r="A280" s="12"/>
      <c r="B280" s="52"/>
      <c r="C280" s="27"/>
      <c r="D280" s="28"/>
      <c r="E280" s="28"/>
    </row>
    <row r="281" spans="1:5" ht="13.5">
      <c r="A281" s="12"/>
      <c r="B281" s="52"/>
      <c r="C281" s="27"/>
      <c r="D281" s="28"/>
      <c r="E281" s="28"/>
    </row>
    <row r="282" spans="1:5" ht="13.5">
      <c r="A282" s="12"/>
      <c r="B282" s="52"/>
      <c r="C282" s="27"/>
      <c r="D282" s="28"/>
      <c r="E282" s="28"/>
    </row>
    <row r="283" spans="1:5" ht="13.5">
      <c r="A283" s="12"/>
      <c r="B283" s="52"/>
      <c r="C283" s="27"/>
      <c r="D283" s="28"/>
      <c r="E283" s="28"/>
    </row>
    <row r="284" spans="1:5" ht="13.5">
      <c r="A284" s="12"/>
      <c r="B284" s="52"/>
      <c r="C284" s="27"/>
      <c r="D284" s="28"/>
      <c r="E284" s="28"/>
    </row>
    <row r="285" spans="1:5" ht="13.5">
      <c r="A285" s="12"/>
      <c r="B285" s="52"/>
      <c r="C285" s="27"/>
      <c r="D285" s="28"/>
      <c r="E285" s="28"/>
    </row>
    <row r="286" spans="1:5" ht="13.5">
      <c r="A286" s="12"/>
      <c r="B286" s="52"/>
      <c r="C286" s="27"/>
      <c r="D286" s="28"/>
      <c r="E286" s="28"/>
    </row>
    <row r="287" spans="1:5" ht="13.5">
      <c r="A287" s="12"/>
      <c r="B287" s="52"/>
      <c r="C287" s="27"/>
      <c r="D287" s="28"/>
      <c r="E287" s="28"/>
    </row>
    <row r="288" spans="1:5" ht="13.5">
      <c r="A288" s="12"/>
      <c r="B288" s="52"/>
      <c r="C288" s="27"/>
      <c r="D288" s="28"/>
      <c r="E288" s="28"/>
    </row>
    <row r="289" spans="1:5" ht="13.5">
      <c r="A289" s="12"/>
      <c r="B289" s="52"/>
      <c r="C289" s="27"/>
      <c r="D289" s="28"/>
      <c r="E289" s="28"/>
    </row>
    <row r="290" spans="1:5" ht="13.5">
      <c r="A290" s="12"/>
      <c r="B290" s="52"/>
      <c r="C290" s="27"/>
      <c r="D290" s="28"/>
      <c r="E290" s="28"/>
    </row>
    <row r="291" spans="1:5" ht="13.5">
      <c r="A291" s="12"/>
      <c r="B291" s="52"/>
      <c r="C291" s="27"/>
      <c r="D291" s="28"/>
      <c r="E291" s="28"/>
    </row>
  </sheetData>
  <mergeCells count="22">
    <mergeCell ref="A2:B2"/>
    <mergeCell ref="A4:K4"/>
    <mergeCell ref="A5:K5"/>
    <mergeCell ref="A7:A12"/>
    <mergeCell ref="C7:C12"/>
    <mergeCell ref="D7:E8"/>
    <mergeCell ref="F7:K7"/>
    <mergeCell ref="G8:K8"/>
    <mergeCell ref="D9:D12"/>
    <mergeCell ref="E9:E12"/>
    <mergeCell ref="K9:K12"/>
    <mergeCell ref="L9:L12"/>
    <mergeCell ref="A28:K28"/>
    <mergeCell ref="A49:K49"/>
    <mergeCell ref="G9:G12"/>
    <mergeCell ref="H9:H12"/>
    <mergeCell ref="I9:I12"/>
    <mergeCell ref="J9:J12"/>
    <mergeCell ref="A52:K52"/>
    <mergeCell ref="A55:K55"/>
    <mergeCell ref="A63:K63"/>
    <mergeCell ref="A77:K7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Линчевская Н.В.</dc:creator>
  <cp:keywords/>
  <dc:description/>
  <cp:lastModifiedBy>user</cp:lastModifiedBy>
  <cp:lastPrinted>2009-03-25T13:57:52Z</cp:lastPrinted>
  <dcterms:created xsi:type="dcterms:W3CDTF">2008-08-01T07:21:19Z</dcterms:created>
  <dcterms:modified xsi:type="dcterms:W3CDTF">2009-03-26T11:27:25Z</dcterms:modified>
  <cp:category/>
  <cp:version/>
  <cp:contentType/>
  <cp:contentStatus/>
</cp:coreProperties>
</file>