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275" windowHeight="768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<sst xmlns="http://schemas.openxmlformats.org/spreadsheetml/2006/main" count="144" uniqueCount="141">
  <si>
    <t xml:space="preserve">                                           Приложение № 2</t>
  </si>
  <si>
    <t xml:space="preserve">                           Поступление доходов в бюджет МО "Город Гатчина" </t>
  </si>
  <si>
    <t>Код</t>
  </si>
  <si>
    <t>бюджетной</t>
  </si>
  <si>
    <t>Источники доходов</t>
  </si>
  <si>
    <t>классификации</t>
  </si>
  <si>
    <t>тыс.руб.</t>
  </si>
  <si>
    <t>1 00 00000 00 0000 000</t>
  </si>
  <si>
    <t>1 01 00000 00 0000 000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</si>
  <si>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</si>
  <si>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</si>
  <si>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</si>
  <si>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</si>
  <si>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</si>
  <si>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</si>
  <si>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</si>
  <si>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</si>
  <si>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</si>
  <si>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</si>
  <si>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</si>
  <si>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</si>
  <si>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1 11 00000 00 0000 000</t>
  </si>
  <si>
    <t>1 11 05000 00 0000 120</t>
  </si>
  <si>
    <t>1 11 05010 00 0000 120</t>
  </si>
  <si>
    <t>1 11 05030 00 0000 120</t>
  </si>
  <si>
    <t>1 11 07000 00 0000 120</t>
  </si>
  <si>
    <t>1 11 08000 00 0000 120</t>
  </si>
  <si>
    <t>1 13 00000 00 0000 000</t>
  </si>
  <si>
    <t>1 14 00000 00 0000 000</t>
  </si>
  <si>
    <t>Доходы от продажи материальных активов</t>
  </si>
  <si>
    <t>2 02 02000 00 0000 151</t>
  </si>
  <si>
    <t>2 07 05000 00 0000 180</t>
  </si>
  <si>
    <t>Прочие безвозмездные поступления в бюджеты поселений</t>
  </si>
  <si>
    <t>3 00 00000 00 0000 000</t>
  </si>
  <si>
    <t>ИТОГО</t>
  </si>
  <si>
    <t xml:space="preserve">Доходы </t>
  </si>
  <si>
    <t>от предпринимательской и иной приносящей доход деятельности</t>
  </si>
  <si>
    <t>Наименование</t>
  </si>
  <si>
    <t>распорядителей бюджетных средств</t>
  </si>
  <si>
    <t>1.</t>
  </si>
  <si>
    <t>МУ "Гатчинский Дворец молодежи"</t>
  </si>
  <si>
    <t>2.</t>
  </si>
  <si>
    <t>Отдел культуры Администрации МО "Город Гатчина"</t>
  </si>
  <si>
    <t>3.</t>
  </si>
  <si>
    <t>4.</t>
  </si>
  <si>
    <t>МУ "Гатчинский городской спортивно-досуговый центр"</t>
  </si>
  <si>
    <t xml:space="preserve">                                                                 в 2007 году</t>
  </si>
  <si>
    <t>3 02 01000 00 0000 130</t>
  </si>
  <si>
    <t>Доходы от продажи услуг</t>
  </si>
  <si>
    <t>3 03 02000 00 0000 180</t>
  </si>
  <si>
    <t xml:space="preserve">Прочие безвозмездные поступления  </t>
  </si>
  <si>
    <t>МУ ДОД "Детская юношеская спортивная школа № 3"</t>
  </si>
  <si>
    <t>Доходы от оказания платных услуг и компенсации затрат государства</t>
  </si>
  <si>
    <t>Доходы от предпринимательской и иной приносящей доход деятельности</t>
  </si>
  <si>
    <t>Рыночные продажи товаров и услуг</t>
  </si>
  <si>
    <t>3 02 00000 00 0000 000</t>
  </si>
  <si>
    <t xml:space="preserve">3 03 00000 00 0000 000 </t>
  </si>
  <si>
    <t>Безвозмездные поступления</t>
  </si>
  <si>
    <t>2 00 00000 00 0000 000</t>
  </si>
  <si>
    <t>2 02 00000 00 0000 000</t>
  </si>
  <si>
    <t>Безвозмездные поступления от других бюджетов бюджетной системы РФ</t>
  </si>
  <si>
    <t>Дотации на выравнивание уровня бюджетной обеспеченности</t>
  </si>
  <si>
    <t>Дотация на выравнивание уровня бюджетной обеспеченности из ОФФПП</t>
  </si>
  <si>
    <t>Дотация на выравнивание уровня бюджетной обеспеченности из РФФПП</t>
  </si>
  <si>
    <t>Субвенции от других бюджетов бюджетной системы РФ</t>
  </si>
  <si>
    <t xml:space="preserve"> Прочие безвозмездные поступления</t>
  </si>
  <si>
    <t>2 07 00000 00 0000 180</t>
  </si>
  <si>
    <t xml:space="preserve">1 11 08040 00 0000 120 </t>
  </si>
  <si>
    <t>2 02 01000 00 0000 151</t>
  </si>
  <si>
    <t xml:space="preserve"> Дотации от других бюджетов бюджетной системы РФ</t>
  </si>
  <si>
    <t>2 02 01001 00 0000 151</t>
  </si>
  <si>
    <t>2 02 01001 10 0000 151</t>
  </si>
  <si>
    <t>2 02 02040 00 0000 151</t>
  </si>
  <si>
    <t>2 02 02043 00 0000 151</t>
  </si>
  <si>
    <t>Прочие субвенции</t>
  </si>
  <si>
    <t>2 02 03999 00 0000 151</t>
  </si>
  <si>
    <t xml:space="preserve">      "Поступление доходов в бюджет МО "Город Гатчина" в 2007 году"</t>
  </si>
  <si>
    <t xml:space="preserve">        к приложению № 2 </t>
  </si>
  <si>
    <t xml:space="preserve">        Приложение № 2.1</t>
  </si>
  <si>
    <t>Субвенции на осуществление полномочий из бюджета муниципального района</t>
  </si>
  <si>
    <t>1 09 00000 00 0000 000</t>
  </si>
  <si>
    <t>2 02 02047 00 0000 151</t>
  </si>
  <si>
    <t>1 11 01000 00 0000 120</t>
  </si>
  <si>
    <t xml:space="preserve">1 17 00000 00 0000 000 </t>
  </si>
  <si>
    <t>Прочие неналоговые доходы</t>
  </si>
  <si>
    <t>5.</t>
  </si>
  <si>
    <t>Администрация МО "Город Гатчина"</t>
  </si>
  <si>
    <t>%  испол- нения</t>
  </si>
  <si>
    <t xml:space="preserve">                                           к решению Совета депутатов МО "Город</t>
  </si>
  <si>
    <t xml:space="preserve">                                           Гатчина" "Об исполнении бюджета МО</t>
  </si>
  <si>
    <t>Задолженность и перерасчеты по отменен- ным налогам, сборам и иным обязательным платежам</t>
  </si>
  <si>
    <t>Дивиденды по акциям и доходы от прочих форм участия в капитале, находящихся в госу- дарственной и муниципальной собственности</t>
  </si>
  <si>
    <t xml:space="preserve"> Платежи от государственных и муниципаль- ных унитарных предприятий</t>
  </si>
  <si>
    <t>Субвенции местным бюджетам на  выполне- ние передаваемых  полномочий субъектов РФ</t>
  </si>
  <si>
    <t>(тыс.руб.)</t>
  </si>
  <si>
    <t xml:space="preserve">№/п </t>
  </si>
  <si>
    <t xml:space="preserve">116 00000 00 0000 000 </t>
  </si>
  <si>
    <t xml:space="preserve"> Штрафы, санкции, возмещение ущерба</t>
  </si>
  <si>
    <t>2 02 04052 00 0000 151</t>
  </si>
  <si>
    <t xml:space="preserve"> Прочие безвозмездные поступления от бюджетов муниципальных районов</t>
  </si>
  <si>
    <t xml:space="preserve">                                           от                                      № </t>
  </si>
  <si>
    <t xml:space="preserve"> Налоги на прибыль, доходы</t>
  </si>
  <si>
    <t xml:space="preserve"> Доходы</t>
  </si>
  <si>
    <t>Доходы от использования имущества, находящегося в государственной  и  муниципальной собственности</t>
  </si>
  <si>
    <t xml:space="preserve"> Доходы от сдачи в аренду имущества, находящегося в государственной и муниципальной собственности</t>
  </si>
  <si>
    <t xml:space="preserve"> 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 земельных участков</t>
  </si>
  <si>
    <t>Доходы от сдачи в аренду имущества, находящегося в оперативном управлении органов местного самоуправления и созданных ими учреждений и в хозяйственном ведении муниципальных унитарных предприятий</t>
  </si>
  <si>
    <t xml:space="preserve"> Прочие доходы от использования имущества и прав, находящихся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</si>
  <si>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</si>
  <si>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Субвенции местным бюджетам на предоставление  гражданам субсидии на оплату жилого помещения и коммунальных услуг</t>
  </si>
  <si>
    <t>Безвозмездные поступления от предпринимательской и ной приносящей доход деятельности</t>
  </si>
  <si>
    <t xml:space="preserve">   </t>
  </si>
  <si>
    <t>МУ "Сервисная служба"</t>
  </si>
  <si>
    <t>МУ "Центр творчества юных"</t>
  </si>
  <si>
    <t>МУ"Центральная библиотечная система"</t>
  </si>
  <si>
    <t>6.</t>
  </si>
  <si>
    <t xml:space="preserve"> МУ "Городская школа спортивного танца "Олимпия"</t>
  </si>
  <si>
    <t>7.</t>
  </si>
  <si>
    <t xml:space="preserve"> МУ "Музей города Гатчины"</t>
  </si>
  <si>
    <t>8.</t>
  </si>
  <si>
    <t xml:space="preserve"> МУ "Гатчинский городской Дом культуры</t>
  </si>
  <si>
    <t>9.</t>
  </si>
  <si>
    <t>10.</t>
  </si>
  <si>
    <t>11.</t>
  </si>
  <si>
    <t xml:space="preserve">                                           "Город Гатчина"  за 9 месяцев 2007 года"</t>
  </si>
  <si>
    <t>1 19 00000 00 0000 000</t>
  </si>
  <si>
    <t>Возврат остатков субсидий и субвенций прошлых лет</t>
  </si>
  <si>
    <t>2 02 01999 10 0000 151</t>
  </si>
  <si>
    <t>Прочие дотации бюджетам поселений</t>
  </si>
  <si>
    <t xml:space="preserve"> Субсидии от других бюджетов бюджетной системы</t>
  </si>
  <si>
    <t>2 02 04000 00 0000 151</t>
  </si>
  <si>
    <t>2 02 04028 00 0000 151</t>
  </si>
  <si>
    <t>Субсидии на модернизацию объектов коммунальной инфраструктуры</t>
  </si>
  <si>
    <t>Субсидии на непрограмные иныестиции в основные фонды</t>
  </si>
  <si>
    <t>2 02 04999 00 0000 151</t>
  </si>
  <si>
    <t>Прочие субсидии бюджетам поселений</t>
  </si>
  <si>
    <t>2 02 09000 00 0000 151</t>
  </si>
  <si>
    <t>Принято по бюд-жету на  9 месяцев</t>
  </si>
  <si>
    <t>Испол- нено за  9 месяцев</t>
  </si>
  <si>
    <t>Принято по бюджету на 9 месяцев</t>
  </si>
  <si>
    <t>Исполне- но за 9 месяцев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</si>
</sst>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164" fontId="1" fillId="0" borderId="16" xfId="0" applyNumberFormat="1" applyFont="1" applyBorder="1" applyAlignment="1">
      <alignment/>
    </xf>
    <xf numFmtId="0" fontId="4" fillId="0" borderId="14" xfId="0" applyFont="1" applyBorder="1" applyAlignment="1">
      <alignment wrapText="1"/>
    </xf>
    <xf numFmtId="0" fontId="0" fillId="0" borderId="0" xfId="0" applyFont="1" applyAlignment="1">
      <alignment/>
    </xf>
    <xf numFmtId="164" fontId="3" fillId="0" borderId="17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64" fontId="5" fillId="0" borderId="17" xfId="0" applyNumberFormat="1" applyFont="1" applyBorder="1" applyAlignment="1">
      <alignment wrapText="1"/>
    </xf>
    <xf numFmtId="164" fontId="3" fillId="0" borderId="18" xfId="0" applyNumberFormat="1" applyFont="1" applyBorder="1" applyAlignment="1">
      <alignment/>
    </xf>
    <xf numFmtId="164" fontId="3" fillId="0" borderId="17" xfId="0" applyNumberFormat="1" applyFont="1" applyBorder="1" applyAlignment="1">
      <alignment wrapText="1"/>
    </xf>
    <xf numFmtId="164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left" wrapText="1"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20" xfId="0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0" fontId="1" fillId="0" borderId="25" xfId="0" applyFont="1" applyBorder="1" applyAlignment="1">
      <alignment horizontal="left"/>
    </xf>
    <xf numFmtId="164" fontId="6" fillId="0" borderId="0" xfId="0" applyNumberFormat="1" applyFont="1" applyFill="1" applyBorder="1" applyAlignment="1">
      <alignment/>
    </xf>
    <xf numFmtId="0" fontId="3" fillId="0" borderId="4" xfId="0" applyFont="1" applyBorder="1" applyAlignment="1">
      <alignment horizontal="right" wrapText="1"/>
    </xf>
    <xf numFmtId="164" fontId="3" fillId="0" borderId="5" xfId="0" applyNumberFormat="1" applyFont="1" applyBorder="1" applyAlignment="1">
      <alignment wrapText="1"/>
    </xf>
    <xf numFmtId="164" fontId="5" fillId="0" borderId="26" xfId="0" applyNumberFormat="1" applyFont="1" applyBorder="1" applyAlignment="1">
      <alignment/>
    </xf>
    <xf numFmtId="0" fontId="6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2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3" fillId="0" borderId="30" xfId="0" applyNumberFormat="1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0" fontId="6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5" sqref="D35"/>
    </sheetView>
  </sheetViews>
  <sheetFormatPr defaultColWidth="9.00390625" defaultRowHeight="12.75"/>
  <sheetData/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 topLeftCell="A57">
      <selection activeCell="H74" sqref="H74"/>
    </sheetView>
  </sheetViews>
  <sheetFormatPr defaultColWidth="9.00390625" defaultRowHeight="12.75"/>
  <cols>
    <col min="1" max="1" width="19.875" style="0" customWidth="1"/>
    <col min="2" max="2" width="44.625" style="0" customWidth="1"/>
    <col min="3" max="3" width="9.875" style="0" customWidth="1"/>
    <col min="4" max="4" width="9.375" style="0" customWidth="1"/>
    <col min="5" max="5" width="7.00390625" style="0" customWidth="1"/>
  </cols>
  <sheetData>
    <row r="1" spans="2:3" ht="12.75">
      <c r="B1" s="1" t="s">
        <v>0</v>
      </c>
      <c r="C1" s="1"/>
    </row>
    <row r="2" spans="2:3" ht="12.75">
      <c r="B2" s="1" t="s">
        <v>88</v>
      </c>
      <c r="C2" s="1"/>
    </row>
    <row r="3" spans="2:3" ht="12.75">
      <c r="B3" s="1" t="s">
        <v>89</v>
      </c>
      <c r="C3" s="1"/>
    </row>
    <row r="4" spans="2:3" ht="12.75">
      <c r="B4" s="1" t="s">
        <v>124</v>
      </c>
      <c r="C4" s="1"/>
    </row>
    <row r="5" spans="2:3" ht="12.75">
      <c r="B5" s="1" t="s">
        <v>100</v>
      </c>
      <c r="C5" s="1"/>
    </row>
    <row r="6" spans="2:3" ht="12.75">
      <c r="B6" s="1"/>
      <c r="C6" s="1"/>
    </row>
    <row r="7" spans="2:3" ht="12.75">
      <c r="B7" s="1"/>
      <c r="C7" s="1"/>
    </row>
    <row r="8" spans="1:3" ht="15.75">
      <c r="A8" s="64" t="s">
        <v>1</v>
      </c>
      <c r="B8" s="65"/>
      <c r="C8" s="65"/>
    </row>
    <row r="9" spans="1:3" ht="15.75">
      <c r="A9" s="64" t="s">
        <v>46</v>
      </c>
      <c r="B9" s="65"/>
      <c r="C9" s="65"/>
    </row>
    <row r="10" spans="1:4" ht="16.5" thickBot="1">
      <c r="A10" s="9"/>
      <c r="B10" s="9"/>
      <c r="C10" s="9"/>
      <c r="D10" t="s">
        <v>6</v>
      </c>
    </row>
    <row r="11" spans="1:5" ht="15.75" customHeight="1">
      <c r="A11" s="10" t="s">
        <v>2</v>
      </c>
      <c r="B11" s="13"/>
      <c r="C11" s="61" t="s">
        <v>137</v>
      </c>
      <c r="D11" s="61" t="s">
        <v>138</v>
      </c>
      <c r="E11" s="61" t="s">
        <v>87</v>
      </c>
    </row>
    <row r="12" spans="1:5" ht="15.75">
      <c r="A12" s="11" t="s">
        <v>3</v>
      </c>
      <c r="B12" s="14" t="s">
        <v>4</v>
      </c>
      <c r="C12" s="62"/>
      <c r="D12" s="62"/>
      <c r="E12" s="62"/>
    </row>
    <row r="13" spans="1:5" ht="16.5" thickBot="1">
      <c r="A13" s="12" t="s">
        <v>5</v>
      </c>
      <c r="B13" s="15"/>
      <c r="C13" s="63"/>
      <c r="D13" s="63"/>
      <c r="E13" s="63"/>
    </row>
    <row r="14" spans="1:6" ht="15.75">
      <c r="A14" s="36" t="s">
        <v>7</v>
      </c>
      <c r="B14" s="53" t="s">
        <v>102</v>
      </c>
      <c r="C14" s="57">
        <f>SUM(C15+C17+C19+C22+C23+C31+C32+C33+C34+C35)</f>
        <v>182835.3</v>
      </c>
      <c r="D14" s="57">
        <f>SUM(D15+D17+D19+D22+D23+D31+D32+D33+D34+D35)</f>
        <v>181346.9</v>
      </c>
      <c r="E14" s="26">
        <f aca="true" t="shared" si="0" ref="E14:E21">D14/C14*100</f>
        <v>99.18593400727322</v>
      </c>
      <c r="F14" s="54"/>
    </row>
    <row r="15" spans="1:5" ht="15.75">
      <c r="A15" s="37" t="s">
        <v>8</v>
      </c>
      <c r="B15" s="16" t="s">
        <v>101</v>
      </c>
      <c r="C15" s="26">
        <f>SUM(C16)</f>
        <v>48482.7</v>
      </c>
      <c r="D15" s="26">
        <f>SUM(D16)</f>
        <v>48944.6</v>
      </c>
      <c r="E15" s="26">
        <f t="shared" si="0"/>
        <v>100.95271096700473</v>
      </c>
    </row>
    <row r="16" spans="1:5" ht="15.75">
      <c r="A16" s="38" t="s">
        <v>9</v>
      </c>
      <c r="B16" s="17" t="s">
        <v>10</v>
      </c>
      <c r="C16" s="25">
        <v>48482.7</v>
      </c>
      <c r="D16" s="25">
        <v>48944.6</v>
      </c>
      <c r="E16" s="25">
        <f t="shared" si="0"/>
        <v>100.95271096700473</v>
      </c>
    </row>
    <row r="17" spans="1:5" ht="15.75">
      <c r="A17" s="37" t="s">
        <v>11</v>
      </c>
      <c r="B17" s="16" t="s">
        <v>12</v>
      </c>
      <c r="C17" s="26">
        <f>SUM(C18)</f>
        <v>5</v>
      </c>
      <c r="D17" s="26">
        <f>SUM(D18)</f>
        <v>9.1</v>
      </c>
      <c r="E17" s="26">
        <f t="shared" si="0"/>
        <v>181.99999999999997</v>
      </c>
    </row>
    <row r="18" spans="1:5" ht="15.75">
      <c r="A18" s="38" t="s">
        <v>13</v>
      </c>
      <c r="B18" s="17" t="s">
        <v>14</v>
      </c>
      <c r="C18" s="25">
        <v>5</v>
      </c>
      <c r="D18" s="25">
        <v>9.1</v>
      </c>
      <c r="E18" s="25">
        <f t="shared" si="0"/>
        <v>181.99999999999997</v>
      </c>
    </row>
    <row r="19" spans="1:11" ht="15.75">
      <c r="A19" s="37" t="s">
        <v>15</v>
      </c>
      <c r="B19" s="16" t="s">
        <v>16</v>
      </c>
      <c r="C19" s="26">
        <f>SUM(C20:C21)</f>
        <v>36776.600000000006</v>
      </c>
      <c r="D19" s="26">
        <f>SUM(D20:D21)</f>
        <v>37334.700000000004</v>
      </c>
      <c r="E19" s="26">
        <f t="shared" si="0"/>
        <v>101.51754104512108</v>
      </c>
      <c r="K19" t="s">
        <v>111</v>
      </c>
    </row>
    <row r="20" spans="1:5" ht="15.75">
      <c r="A20" s="38" t="s">
        <v>17</v>
      </c>
      <c r="B20" s="17" t="s">
        <v>18</v>
      </c>
      <c r="C20" s="25">
        <v>1245.8</v>
      </c>
      <c r="D20" s="29">
        <v>1787.4</v>
      </c>
      <c r="E20" s="29">
        <f t="shared" si="0"/>
        <v>143.47407288489325</v>
      </c>
    </row>
    <row r="21" spans="1:5" ht="15.75">
      <c r="A21" s="38" t="s">
        <v>19</v>
      </c>
      <c r="B21" s="17" t="s">
        <v>20</v>
      </c>
      <c r="C21" s="25">
        <v>35530.8</v>
      </c>
      <c r="D21" s="25">
        <v>35547.3</v>
      </c>
      <c r="E21" s="25">
        <f t="shared" si="0"/>
        <v>100.04643858286333</v>
      </c>
    </row>
    <row r="22" spans="1:5" ht="47.25">
      <c r="A22" s="37" t="s">
        <v>80</v>
      </c>
      <c r="B22" s="18" t="s">
        <v>90</v>
      </c>
      <c r="C22" s="26">
        <v>0</v>
      </c>
      <c r="D22" s="26">
        <v>-146.7</v>
      </c>
      <c r="E22" s="26">
        <v>0</v>
      </c>
    </row>
    <row r="23" spans="1:5" ht="45" customHeight="1">
      <c r="A23" s="39" t="s">
        <v>21</v>
      </c>
      <c r="B23" s="18" t="s">
        <v>103</v>
      </c>
      <c r="C23" s="27">
        <f>SUM(C24+C25+C28+C29)</f>
        <v>60981</v>
      </c>
      <c r="D23" s="27">
        <f>SUM(D24+D25+D28+D29)</f>
        <v>62274.9</v>
      </c>
      <c r="E23" s="26">
        <f>D23/C23*100</f>
        <v>102.12180843213461</v>
      </c>
    </row>
    <row r="24" spans="1:5" ht="60.75" customHeight="1">
      <c r="A24" s="40" t="s">
        <v>82</v>
      </c>
      <c r="B24" s="19" t="s">
        <v>91</v>
      </c>
      <c r="C24" s="29">
        <v>0</v>
      </c>
      <c r="D24" s="29">
        <v>2.8</v>
      </c>
      <c r="E24" s="25">
        <v>0</v>
      </c>
    </row>
    <row r="25" spans="1:5" ht="47.25">
      <c r="A25" s="38" t="s">
        <v>22</v>
      </c>
      <c r="B25" s="19" t="s">
        <v>104</v>
      </c>
      <c r="C25" s="25">
        <f>SUM(C26:C27)</f>
        <v>59281</v>
      </c>
      <c r="D25" s="25">
        <f>SUM(D26:D27)</f>
        <v>60097.3</v>
      </c>
      <c r="E25" s="25">
        <f aca="true" t="shared" si="1" ref="E25:E33">D25/C25*100</f>
        <v>101.3770010627351</v>
      </c>
    </row>
    <row r="26" spans="1:5" ht="95.25" customHeight="1">
      <c r="A26" s="38" t="s">
        <v>23</v>
      </c>
      <c r="B26" s="19" t="s">
        <v>105</v>
      </c>
      <c r="C26" s="25">
        <v>18181</v>
      </c>
      <c r="D26" s="25">
        <v>18553.9</v>
      </c>
      <c r="E26" s="25">
        <f t="shared" si="1"/>
        <v>102.05104229690336</v>
      </c>
    </row>
    <row r="27" spans="1:5" ht="94.5" customHeight="1">
      <c r="A27" s="38" t="s">
        <v>24</v>
      </c>
      <c r="B27" s="35" t="s">
        <v>106</v>
      </c>
      <c r="C27" s="25">
        <v>41100</v>
      </c>
      <c r="D27" s="25">
        <v>41543.4</v>
      </c>
      <c r="E27" s="25">
        <f t="shared" si="1"/>
        <v>101.07883211678832</v>
      </c>
    </row>
    <row r="28" spans="1:5" ht="31.5" customHeight="1">
      <c r="A28" s="38" t="s">
        <v>25</v>
      </c>
      <c r="B28" s="19" t="s">
        <v>92</v>
      </c>
      <c r="C28" s="25">
        <v>750</v>
      </c>
      <c r="D28" s="25">
        <v>1135.7</v>
      </c>
      <c r="E28" s="25">
        <f t="shared" si="1"/>
        <v>151.42666666666668</v>
      </c>
    </row>
    <row r="29" spans="1:5" ht="63.75" customHeight="1">
      <c r="A29" s="38" t="s">
        <v>26</v>
      </c>
      <c r="B29" s="19" t="s">
        <v>107</v>
      </c>
      <c r="C29" s="25">
        <f>SUM(C30)</f>
        <v>950</v>
      </c>
      <c r="D29" s="25">
        <f>SUM(D30)</f>
        <v>1039.1</v>
      </c>
      <c r="E29" s="25">
        <f t="shared" si="1"/>
        <v>109.37894736842104</v>
      </c>
    </row>
    <row r="30" spans="1:5" ht="46.5" customHeight="1">
      <c r="A30" s="38" t="s">
        <v>67</v>
      </c>
      <c r="B30" s="19" t="s">
        <v>108</v>
      </c>
      <c r="C30" s="25">
        <v>950</v>
      </c>
      <c r="D30" s="25">
        <v>1039.1</v>
      </c>
      <c r="E30" s="25">
        <f t="shared" si="1"/>
        <v>109.37894736842104</v>
      </c>
    </row>
    <row r="31" spans="1:5" ht="31.5" customHeight="1">
      <c r="A31" s="37" t="s">
        <v>27</v>
      </c>
      <c r="B31" s="18" t="s">
        <v>52</v>
      </c>
      <c r="C31" s="26">
        <v>13500</v>
      </c>
      <c r="D31" s="26">
        <v>11102.9</v>
      </c>
      <c r="E31" s="26">
        <f t="shared" si="1"/>
        <v>82.2437037037037</v>
      </c>
    </row>
    <row r="32" spans="1:5" ht="29.25" customHeight="1">
      <c r="A32" s="37" t="s">
        <v>28</v>
      </c>
      <c r="B32" s="18" t="s">
        <v>29</v>
      </c>
      <c r="C32" s="26">
        <v>22800</v>
      </c>
      <c r="D32" s="26">
        <v>23529.9</v>
      </c>
      <c r="E32" s="26">
        <f t="shared" si="1"/>
        <v>103.2013157894737</v>
      </c>
    </row>
    <row r="33" spans="1:5" ht="20.25" customHeight="1">
      <c r="A33" s="39" t="s">
        <v>96</v>
      </c>
      <c r="B33" s="18" t="s">
        <v>97</v>
      </c>
      <c r="C33" s="27">
        <v>290</v>
      </c>
      <c r="D33" s="27">
        <v>289.4</v>
      </c>
      <c r="E33" s="27">
        <f t="shared" si="1"/>
        <v>99.79310344827586</v>
      </c>
    </row>
    <row r="34" spans="1:5" ht="15.75">
      <c r="A34" s="37" t="s">
        <v>83</v>
      </c>
      <c r="B34" s="18" t="s">
        <v>84</v>
      </c>
      <c r="C34" s="26">
        <v>0</v>
      </c>
      <c r="D34" s="26">
        <v>1270.1</v>
      </c>
      <c r="E34" s="26">
        <v>0</v>
      </c>
    </row>
    <row r="35" spans="1:5" ht="31.5">
      <c r="A35" s="37" t="s">
        <v>125</v>
      </c>
      <c r="B35" s="18" t="s">
        <v>126</v>
      </c>
      <c r="C35" s="26"/>
      <c r="D35" s="26">
        <v>-3262</v>
      </c>
      <c r="E35" s="26"/>
    </row>
    <row r="36" spans="1:5" ht="15.75">
      <c r="A36" s="37" t="s">
        <v>58</v>
      </c>
      <c r="B36" s="18" t="s">
        <v>57</v>
      </c>
      <c r="C36" s="26">
        <f>SUM(C37+C53)</f>
        <v>316437.9</v>
      </c>
      <c r="D36" s="26">
        <f>SUM(D37+D53)</f>
        <v>265162.1</v>
      </c>
      <c r="E36" s="26">
        <f aca="true" t="shared" si="2" ref="E36:E50">D36/C36*100</f>
        <v>83.79593594825397</v>
      </c>
    </row>
    <row r="37" spans="1:5" ht="31.5" customHeight="1">
      <c r="A37" s="37" t="s">
        <v>59</v>
      </c>
      <c r="B37" s="18" t="s">
        <v>60</v>
      </c>
      <c r="C37" s="26">
        <f>SUM(C38+C43+C48+C52)</f>
        <v>245837.90000000002</v>
      </c>
      <c r="D37" s="26">
        <f>SUM(D38+D43+D48+D52)</f>
        <v>194598.19999999998</v>
      </c>
      <c r="E37" s="26">
        <f t="shared" si="2"/>
        <v>79.15711938639241</v>
      </c>
    </row>
    <row r="38" spans="1:5" ht="30.75" customHeight="1">
      <c r="A38" s="37" t="s">
        <v>68</v>
      </c>
      <c r="B38" s="18" t="s">
        <v>69</v>
      </c>
      <c r="C38" s="26">
        <f>SUM(C39+C42)</f>
        <v>73982.2</v>
      </c>
      <c r="D38" s="26">
        <f>SUM(D39+D42)</f>
        <v>73982.2</v>
      </c>
      <c r="E38" s="26">
        <f t="shared" si="2"/>
        <v>100</v>
      </c>
    </row>
    <row r="39" spans="1:5" ht="29.25" customHeight="1">
      <c r="A39" s="38" t="s">
        <v>70</v>
      </c>
      <c r="B39" s="19" t="s">
        <v>61</v>
      </c>
      <c r="C39" s="25">
        <f>SUM(C40:C41)</f>
        <v>23882.2</v>
      </c>
      <c r="D39" s="25">
        <f>SUM(D40:D41)</f>
        <v>23882.2</v>
      </c>
      <c r="E39" s="25">
        <f t="shared" si="2"/>
        <v>100</v>
      </c>
    </row>
    <row r="40" spans="1:5" s="24" customFormat="1" ht="33" customHeight="1">
      <c r="A40" s="38" t="s">
        <v>71</v>
      </c>
      <c r="B40" s="19" t="s">
        <v>62</v>
      </c>
      <c r="C40" s="25">
        <v>22603</v>
      </c>
      <c r="D40" s="25">
        <v>22603</v>
      </c>
      <c r="E40" s="25">
        <f t="shared" si="2"/>
        <v>100</v>
      </c>
    </row>
    <row r="41" spans="1:6" s="24" customFormat="1" ht="32.25" customHeight="1">
      <c r="A41" s="38" t="s">
        <v>71</v>
      </c>
      <c r="B41" s="19" t="s">
        <v>63</v>
      </c>
      <c r="C41" s="25">
        <v>1279.2</v>
      </c>
      <c r="D41" s="25">
        <v>1279.2</v>
      </c>
      <c r="E41" s="25">
        <f t="shared" si="2"/>
        <v>100</v>
      </c>
      <c r="F41" s="52"/>
    </row>
    <row r="42" spans="1:6" s="24" customFormat="1" ht="32.25" customHeight="1">
      <c r="A42" s="38" t="s">
        <v>127</v>
      </c>
      <c r="B42" s="19" t="s">
        <v>128</v>
      </c>
      <c r="C42" s="25">
        <v>50100</v>
      </c>
      <c r="D42" s="25">
        <v>50100</v>
      </c>
      <c r="E42" s="25">
        <f t="shared" si="2"/>
        <v>100</v>
      </c>
      <c r="F42" s="52"/>
    </row>
    <row r="43" spans="1:5" ht="31.5">
      <c r="A43" s="37" t="s">
        <v>30</v>
      </c>
      <c r="B43" s="18" t="s">
        <v>64</v>
      </c>
      <c r="C43" s="26">
        <f>SUM(C44:C47)</f>
        <v>15441</v>
      </c>
      <c r="D43" s="26">
        <f>SUM(D44:D47)</f>
        <v>9377.7</v>
      </c>
      <c r="E43" s="26">
        <f t="shared" si="2"/>
        <v>60.73246551389159</v>
      </c>
    </row>
    <row r="44" spans="1:5" s="24" customFormat="1" ht="63">
      <c r="A44" s="38" t="s">
        <v>72</v>
      </c>
      <c r="B44" s="19" t="s">
        <v>109</v>
      </c>
      <c r="C44" s="25">
        <v>13490</v>
      </c>
      <c r="D44" s="25">
        <v>7426.7</v>
      </c>
      <c r="E44" s="25">
        <f t="shared" si="2"/>
        <v>55.0533728687917</v>
      </c>
    </row>
    <row r="45" spans="1:5" s="24" customFormat="1" ht="46.5" customHeight="1">
      <c r="A45" s="38" t="s">
        <v>73</v>
      </c>
      <c r="B45" s="19" t="s">
        <v>93</v>
      </c>
      <c r="C45" s="25">
        <v>881.5</v>
      </c>
      <c r="D45" s="25">
        <v>881.5</v>
      </c>
      <c r="E45" s="25">
        <f t="shared" si="2"/>
        <v>100</v>
      </c>
    </row>
    <row r="46" spans="1:5" s="24" customFormat="1" ht="31.5" customHeight="1">
      <c r="A46" s="38" t="s">
        <v>81</v>
      </c>
      <c r="B46" s="19" t="s">
        <v>79</v>
      </c>
      <c r="C46" s="25">
        <v>142.5</v>
      </c>
      <c r="D46" s="25">
        <v>142.5</v>
      </c>
      <c r="E46" s="25">
        <f t="shared" si="2"/>
        <v>100</v>
      </c>
    </row>
    <row r="47" spans="1:5" s="24" customFormat="1" ht="15.75">
      <c r="A47" s="38" t="s">
        <v>75</v>
      </c>
      <c r="B47" s="17" t="s">
        <v>74</v>
      </c>
      <c r="C47" s="25">
        <v>927</v>
      </c>
      <c r="D47" s="25">
        <v>927</v>
      </c>
      <c r="E47" s="25">
        <f t="shared" si="2"/>
        <v>100</v>
      </c>
    </row>
    <row r="48" spans="1:5" s="24" customFormat="1" ht="31.5">
      <c r="A48" s="39" t="s">
        <v>130</v>
      </c>
      <c r="B48" s="18" t="s">
        <v>129</v>
      </c>
      <c r="C48" s="27">
        <f>SUM(C49:C51)</f>
        <v>134559.7</v>
      </c>
      <c r="D48" s="27">
        <f>SUM(D49:D51)</f>
        <v>101202</v>
      </c>
      <c r="E48" s="27">
        <f t="shared" si="2"/>
        <v>75.20973961743374</v>
      </c>
    </row>
    <row r="49" spans="1:5" s="24" customFormat="1" ht="31.5">
      <c r="A49" s="40" t="s">
        <v>131</v>
      </c>
      <c r="B49" s="19" t="s">
        <v>132</v>
      </c>
      <c r="C49" s="29">
        <v>80000</v>
      </c>
      <c r="D49" s="29">
        <v>46702</v>
      </c>
      <c r="E49" s="29">
        <f t="shared" si="2"/>
        <v>58.377500000000005</v>
      </c>
    </row>
    <row r="50" spans="1:5" s="24" customFormat="1" ht="31.5">
      <c r="A50" s="40" t="s">
        <v>98</v>
      </c>
      <c r="B50" s="19" t="s">
        <v>133</v>
      </c>
      <c r="C50" s="29">
        <v>54500</v>
      </c>
      <c r="D50" s="29">
        <v>54500</v>
      </c>
      <c r="E50" s="29">
        <f t="shared" si="2"/>
        <v>100</v>
      </c>
    </row>
    <row r="51" spans="1:5" s="24" customFormat="1" ht="15.75">
      <c r="A51" s="40" t="s">
        <v>134</v>
      </c>
      <c r="B51" s="19" t="s">
        <v>135</v>
      </c>
      <c r="C51" s="29">
        <v>59.7</v>
      </c>
      <c r="D51" s="29"/>
      <c r="E51" s="29"/>
    </row>
    <row r="52" spans="1:5" s="24" customFormat="1" ht="31.5">
      <c r="A52" s="39" t="s">
        <v>136</v>
      </c>
      <c r="B52" s="18" t="s">
        <v>99</v>
      </c>
      <c r="C52" s="27">
        <v>21855</v>
      </c>
      <c r="D52" s="27">
        <v>10036.3</v>
      </c>
      <c r="E52" s="27">
        <f aca="true" t="shared" si="3" ref="E52:E60">D52/C52*100</f>
        <v>45.92221459620224</v>
      </c>
    </row>
    <row r="53" spans="1:5" ht="15.75">
      <c r="A53" s="37" t="s">
        <v>66</v>
      </c>
      <c r="B53" s="16" t="s">
        <v>65</v>
      </c>
      <c r="C53" s="26">
        <f>SUM(C54)</f>
        <v>70600</v>
      </c>
      <c r="D53" s="26">
        <f>SUM(D54)</f>
        <v>70563.9</v>
      </c>
      <c r="E53" s="26">
        <f t="shared" si="3"/>
        <v>99.94886685552406</v>
      </c>
    </row>
    <row r="54" spans="1:5" s="24" customFormat="1" ht="30.75" customHeight="1">
      <c r="A54" s="38" t="s">
        <v>31</v>
      </c>
      <c r="B54" s="19" t="s">
        <v>32</v>
      </c>
      <c r="C54" s="25">
        <v>70600</v>
      </c>
      <c r="D54" s="28">
        <v>70563.9</v>
      </c>
      <c r="E54" s="28">
        <f t="shared" si="3"/>
        <v>99.94886685552406</v>
      </c>
    </row>
    <row r="55" spans="1:5" ht="33.75" customHeight="1">
      <c r="A55" s="37" t="s">
        <v>33</v>
      </c>
      <c r="B55" s="18" t="s">
        <v>53</v>
      </c>
      <c r="C55" s="26">
        <f>SUM(C56+C58)</f>
        <v>8693</v>
      </c>
      <c r="D55" s="26">
        <f>SUM(D56+D58)</f>
        <v>5313.799999999999</v>
      </c>
      <c r="E55" s="30">
        <f t="shared" si="3"/>
        <v>61.12734383987115</v>
      </c>
    </row>
    <row r="56" spans="1:5" ht="18.75" customHeight="1">
      <c r="A56" s="7" t="s">
        <v>55</v>
      </c>
      <c r="B56" s="23" t="s">
        <v>54</v>
      </c>
      <c r="C56" s="28">
        <f>SUM(C57)</f>
        <v>5208.6</v>
      </c>
      <c r="D56" s="28">
        <f>SUM(D57)</f>
        <v>4252.9</v>
      </c>
      <c r="E56" s="28">
        <f t="shared" si="3"/>
        <v>81.65149944322849</v>
      </c>
    </row>
    <row r="57" spans="1:5" ht="15.75">
      <c r="A57" s="7" t="s">
        <v>47</v>
      </c>
      <c r="B57" s="20" t="s">
        <v>48</v>
      </c>
      <c r="C57" s="28">
        <v>5208.6</v>
      </c>
      <c r="D57" s="28">
        <v>4252.9</v>
      </c>
      <c r="E57" s="28">
        <f t="shared" si="3"/>
        <v>81.65149944322849</v>
      </c>
    </row>
    <row r="58" spans="1:5" ht="47.25">
      <c r="A58" s="7" t="s">
        <v>56</v>
      </c>
      <c r="B58" s="23" t="s">
        <v>110</v>
      </c>
      <c r="C58" s="28">
        <f>SUM(C59)</f>
        <v>3484.4</v>
      </c>
      <c r="D58" s="28">
        <f>SUM(D59)</f>
        <v>1060.9</v>
      </c>
      <c r="E58" s="28">
        <f t="shared" si="3"/>
        <v>30.447135805303642</v>
      </c>
    </row>
    <row r="59" spans="1:5" ht="16.5" thickBot="1">
      <c r="A59" s="7" t="s">
        <v>49</v>
      </c>
      <c r="B59" s="20" t="s">
        <v>50</v>
      </c>
      <c r="C59" s="28">
        <v>3484.4</v>
      </c>
      <c r="D59" s="28">
        <v>1060.9</v>
      </c>
      <c r="E59" s="28">
        <f t="shared" si="3"/>
        <v>30.447135805303642</v>
      </c>
    </row>
    <row r="60" spans="1:5" ht="16.5" thickBot="1">
      <c r="A60" s="41"/>
      <c r="B60" s="21" t="s">
        <v>34</v>
      </c>
      <c r="C60" s="22">
        <f>SUM(C14+C36+C55)</f>
        <v>507966.2</v>
      </c>
      <c r="D60" s="22">
        <f>SUM(D14+D36+D55)</f>
        <v>451822.8</v>
      </c>
      <c r="E60" s="22">
        <f t="shared" si="3"/>
        <v>88.94741421771764</v>
      </c>
    </row>
    <row r="61" spans="1:3" ht="15.75">
      <c r="A61" s="9"/>
      <c r="B61" s="9"/>
      <c r="C61" s="9"/>
    </row>
    <row r="62" spans="1:3" ht="15.75">
      <c r="A62" s="9"/>
      <c r="B62" s="9"/>
      <c r="C62" s="9"/>
    </row>
    <row r="63" spans="1:3" ht="15.75">
      <c r="A63" s="9"/>
      <c r="B63" s="9"/>
      <c r="C63" s="9"/>
    </row>
    <row r="64" spans="1:3" ht="15.75">
      <c r="A64" s="9"/>
      <c r="B64" s="9"/>
      <c r="C64" s="9"/>
    </row>
    <row r="65" spans="2:3" ht="15.75">
      <c r="B65" s="9" t="s">
        <v>78</v>
      </c>
      <c r="C65" s="1"/>
    </row>
    <row r="66" spans="2:3" ht="15.75">
      <c r="B66" s="9" t="s">
        <v>77</v>
      </c>
      <c r="C66" s="1"/>
    </row>
    <row r="67" spans="2:3" ht="15.75">
      <c r="B67" s="9" t="s">
        <v>76</v>
      </c>
      <c r="C67" s="1"/>
    </row>
    <row r="68" spans="2:3" ht="12.75">
      <c r="B68" s="1"/>
      <c r="C68" s="1"/>
    </row>
    <row r="70" spans="1:3" ht="15.75">
      <c r="A70" s="66" t="s">
        <v>35</v>
      </c>
      <c r="B70" s="66"/>
      <c r="C70" s="66"/>
    </row>
    <row r="71" spans="1:3" ht="15.75">
      <c r="A71" s="66" t="s">
        <v>36</v>
      </c>
      <c r="B71" s="66"/>
      <c r="C71" s="66"/>
    </row>
    <row r="72" spans="1:3" ht="15.75">
      <c r="A72" s="34"/>
      <c r="B72" s="34"/>
      <c r="C72" s="34"/>
    </row>
    <row r="73" spans="1:3" ht="12.75">
      <c r="A73" s="1"/>
      <c r="B73" s="1"/>
      <c r="C73" s="1"/>
    </row>
    <row r="74" spans="1:4" ht="13.5" thickBot="1">
      <c r="A74" s="1"/>
      <c r="B74" s="1"/>
      <c r="C74" s="1"/>
      <c r="D74" t="s">
        <v>94</v>
      </c>
    </row>
    <row r="75" spans="1:5" ht="12.75" customHeight="1">
      <c r="A75" s="58" t="s">
        <v>95</v>
      </c>
      <c r="B75" s="49"/>
      <c r="C75" s="71" t="s">
        <v>139</v>
      </c>
      <c r="D75" s="71" t="s">
        <v>140</v>
      </c>
      <c r="E75" s="74" t="s">
        <v>87</v>
      </c>
    </row>
    <row r="76" spans="1:5" ht="14.25">
      <c r="A76" s="59"/>
      <c r="B76" s="50" t="s">
        <v>37</v>
      </c>
      <c r="C76" s="72"/>
      <c r="D76" s="72"/>
      <c r="E76" s="75"/>
    </row>
    <row r="77" spans="1:5" ht="26.25" customHeight="1" thickBot="1">
      <c r="A77" s="60"/>
      <c r="B77" s="51" t="s">
        <v>38</v>
      </c>
      <c r="C77" s="73"/>
      <c r="D77" s="73"/>
      <c r="E77" s="76"/>
    </row>
    <row r="78" spans="1:5" ht="15">
      <c r="A78" s="3" t="s">
        <v>39</v>
      </c>
      <c r="B78" s="4" t="s">
        <v>40</v>
      </c>
      <c r="C78" s="44">
        <v>410.4</v>
      </c>
      <c r="D78" s="44">
        <v>208</v>
      </c>
      <c r="E78" s="68">
        <f>D78/C78*100</f>
        <v>50.682261208577</v>
      </c>
    </row>
    <row r="79" spans="1:5" ht="30">
      <c r="A79" s="5" t="s">
        <v>41</v>
      </c>
      <c r="B79" s="6" t="s">
        <v>42</v>
      </c>
      <c r="C79" s="45">
        <v>1430.5</v>
      </c>
      <c r="D79" s="45">
        <v>1283.1</v>
      </c>
      <c r="E79" s="70">
        <f aca="true" t="shared" si="4" ref="E79:E88">D79/C79*100</f>
        <v>89.69591052079691</v>
      </c>
    </row>
    <row r="80" spans="1:5" ht="15">
      <c r="A80" s="55" t="s">
        <v>43</v>
      </c>
      <c r="B80" s="6" t="s">
        <v>112</v>
      </c>
      <c r="C80" s="56">
        <v>1647.4</v>
      </c>
      <c r="D80" s="56">
        <v>37.8</v>
      </c>
      <c r="E80" s="70">
        <f t="shared" si="4"/>
        <v>2.2945247055966975</v>
      </c>
    </row>
    <row r="81" spans="1:5" ht="15">
      <c r="A81" s="5" t="s">
        <v>44</v>
      </c>
      <c r="B81" s="6" t="s">
        <v>113</v>
      </c>
      <c r="C81" s="45">
        <v>285.1</v>
      </c>
      <c r="D81" s="45">
        <v>302.6</v>
      </c>
      <c r="E81" s="70">
        <f t="shared" si="4"/>
        <v>106.1381971238162</v>
      </c>
    </row>
    <row r="82" spans="1:5" ht="15">
      <c r="A82" s="55" t="s">
        <v>85</v>
      </c>
      <c r="B82" s="6" t="s">
        <v>114</v>
      </c>
      <c r="C82" s="56">
        <v>259.5</v>
      </c>
      <c r="D82" s="56">
        <v>119.7</v>
      </c>
      <c r="E82" s="70">
        <f t="shared" si="4"/>
        <v>46.127167630057805</v>
      </c>
    </row>
    <row r="83" spans="1:5" ht="30">
      <c r="A83" s="55" t="s">
        <v>115</v>
      </c>
      <c r="B83" s="6" t="s">
        <v>116</v>
      </c>
      <c r="C83" s="56">
        <v>198</v>
      </c>
      <c r="D83" s="56">
        <v>109.2</v>
      </c>
      <c r="E83" s="70">
        <f t="shared" si="4"/>
        <v>55.15151515151515</v>
      </c>
    </row>
    <row r="84" spans="1:5" ht="15">
      <c r="A84" s="55" t="s">
        <v>117</v>
      </c>
      <c r="B84" s="6" t="s">
        <v>118</v>
      </c>
      <c r="C84" s="56">
        <v>106.7</v>
      </c>
      <c r="D84" s="56">
        <v>11.4</v>
      </c>
      <c r="E84" s="70">
        <f t="shared" si="4"/>
        <v>10.684161199625116</v>
      </c>
    </row>
    <row r="85" spans="1:5" ht="15">
      <c r="A85" s="55" t="s">
        <v>119</v>
      </c>
      <c r="B85" s="6" t="s">
        <v>120</v>
      </c>
      <c r="C85" s="56">
        <v>665.6</v>
      </c>
      <c r="D85" s="56">
        <v>226.2</v>
      </c>
      <c r="E85" s="70">
        <f t="shared" si="4"/>
        <v>33.98437499999999</v>
      </c>
    </row>
    <row r="86" spans="1:5" ht="30">
      <c r="A86" s="5" t="s">
        <v>121</v>
      </c>
      <c r="B86" s="6" t="s">
        <v>45</v>
      </c>
      <c r="C86" s="45">
        <v>3411</v>
      </c>
      <c r="D86" s="45">
        <v>2927.2</v>
      </c>
      <c r="E86" s="70">
        <f t="shared" si="4"/>
        <v>85.81647610671357</v>
      </c>
    </row>
    <row r="87" spans="1:5" ht="30">
      <c r="A87" s="5" t="s">
        <v>122</v>
      </c>
      <c r="B87" s="6" t="s">
        <v>51</v>
      </c>
      <c r="C87" s="45">
        <v>250</v>
      </c>
      <c r="D87" s="45">
        <v>120.7</v>
      </c>
      <c r="E87" s="69">
        <f t="shared" si="4"/>
        <v>48.28</v>
      </c>
    </row>
    <row r="88" spans="1:5" ht="15">
      <c r="A88" s="32" t="s">
        <v>123</v>
      </c>
      <c r="B88" s="33" t="s">
        <v>86</v>
      </c>
      <c r="C88" s="46">
        <v>28.8</v>
      </c>
      <c r="D88" s="46">
        <v>-32.1</v>
      </c>
      <c r="E88" s="67"/>
    </row>
    <row r="89" spans="1:5" ht="12.75">
      <c r="A89" s="7"/>
      <c r="B89" s="8"/>
      <c r="C89" s="47"/>
      <c r="D89" s="47"/>
      <c r="E89" s="42"/>
    </row>
    <row r="90" spans="1:5" ht="15" thickBot="1">
      <c r="A90" s="2"/>
      <c r="B90" s="31" t="s">
        <v>34</v>
      </c>
      <c r="C90" s="48">
        <f>SUM(C78:C88)</f>
        <v>8693</v>
      </c>
      <c r="D90" s="48">
        <f>SUM(D78:D88)</f>
        <v>5313.799999999999</v>
      </c>
      <c r="E90" s="43">
        <f>D90/C90*100</f>
        <v>61.12734383987115</v>
      </c>
    </row>
    <row r="91" spans="1:3" ht="12.75">
      <c r="A91" s="1"/>
      <c r="B91" s="1"/>
      <c r="C91" s="1"/>
    </row>
  </sheetData>
  <mergeCells count="11">
    <mergeCell ref="A8:C8"/>
    <mergeCell ref="A9:C9"/>
    <mergeCell ref="A70:C70"/>
    <mergeCell ref="A71:C71"/>
    <mergeCell ref="C11:C13"/>
    <mergeCell ref="A75:A77"/>
    <mergeCell ref="D11:D13"/>
    <mergeCell ref="E11:E13"/>
    <mergeCell ref="C75:C77"/>
    <mergeCell ref="D75:D77"/>
    <mergeCell ref="E75:E77"/>
  </mergeCells>
  <printOptions/>
  <pageMargins left="0.7874015748031497" right="0.3937007874015748" top="0.7874015748031497" bottom="0.3937007874015748" header="0.31496062992125984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"Город Гатчина"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Малеева О.В.</dc:creator>
  <cp:keywords/>
  <dc:description/>
  <cp:lastModifiedBy>Малеева О.В.</cp:lastModifiedBy>
  <cp:lastPrinted>2007-10-29T12:38:33Z</cp:lastPrinted>
  <dcterms:created xsi:type="dcterms:W3CDTF">2006-11-10T08:49:15Z</dcterms:created>
  <dcterms:modified xsi:type="dcterms:W3CDTF">2007-10-29T12:43:29Z</dcterms:modified>
  <cp:category/>
  <cp:version/>
  <cp:contentType/>
  <cp:contentStatus/>
</cp:coreProperties>
</file>