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1" firstSheet="2" activeTab="3"/>
  </bookViews>
  <sheets>
    <sheet name="1 вариант" sheetId="1" r:id="rId1"/>
    <sheet name="2 вариант" sheetId="2" r:id="rId2"/>
    <sheet name="Решение 21" sheetId="3" r:id="rId3"/>
    <sheet name=" Сессия 01.06.07" sheetId="4" r:id="rId4"/>
    <sheet name="Сравнительная2" sheetId="5" r:id="rId5"/>
  </sheets>
  <definedNames>
    <definedName name="_xlnm.Print_Titles" localSheetId="3">' Сессия 01.06.07'!$10:$13</definedName>
    <definedName name="_xlnm.Print_Titles" localSheetId="0">'1 вариант'!$6:$8</definedName>
    <definedName name="_xlnm.Print_Titles" localSheetId="1">'2 вариант'!$6:$8</definedName>
    <definedName name="_xlnm.Print_Titles" localSheetId="2">'Решение 21'!$10:$13</definedName>
  </definedNames>
  <calcPr fullCalcOnLoad="1"/>
</workbook>
</file>

<file path=xl/sharedStrings.xml><?xml version="1.0" encoding="utf-8"?>
<sst xmlns="http://schemas.openxmlformats.org/spreadsheetml/2006/main" count="661" uniqueCount="286">
  <si>
    <t>Всего</t>
  </si>
  <si>
    <t>Адресная программа капитального строительства за счет средств бюджета МО "Город Гатчина"</t>
  </si>
  <si>
    <t>Наименование и местонахождение объекта</t>
  </si>
  <si>
    <t>Годы строи-тельства</t>
  </si>
  <si>
    <t>Проект-ная мощ-ность</t>
  </si>
  <si>
    <t>Сметная стоимость в текущих ценах, тыс.руб.</t>
  </si>
  <si>
    <t>Приме-чание</t>
  </si>
  <si>
    <t>Заказчик</t>
  </si>
  <si>
    <t>Всего КВ</t>
  </si>
  <si>
    <t>Всего*</t>
  </si>
  <si>
    <t>Феде-ральный бюджет*</t>
  </si>
  <si>
    <t>Област-ной бюд-жет*</t>
  </si>
  <si>
    <t>Местный бюджет</t>
  </si>
  <si>
    <t>Прочие*</t>
  </si>
  <si>
    <t>в том числе: за счет фонда развития инженерной и социальной инфраст-руктуры</t>
  </si>
  <si>
    <t>I. Объекты социально-культурного назначения, жилищное строительство</t>
  </si>
  <si>
    <t>Админист-рация МО "Город Гатчина"</t>
  </si>
  <si>
    <t>Итого по разделу:</t>
  </si>
  <si>
    <t>II. Объекты жилищно-коммунального хозяйства</t>
  </si>
  <si>
    <t>МУП "Водоканал"</t>
  </si>
  <si>
    <t>МКП "Спецавтобаза"</t>
  </si>
  <si>
    <t>ВСЕГО</t>
  </si>
  <si>
    <t>* - дано справочно</t>
  </si>
  <si>
    <t>на 2007 год</t>
  </si>
  <si>
    <t>Ожидае-мый остаток на 01.01.07</t>
  </si>
  <si>
    <t>План на 2007 год в ценах 2007 года, тыс.руб.</t>
  </si>
  <si>
    <t>МУП "Тепловые сети"</t>
  </si>
  <si>
    <t>2007-2009</t>
  </si>
  <si>
    <t>1. Реконструкция кинотеатра "Победа", г.Гатчина, пр. 25 Октября, д.5</t>
  </si>
  <si>
    <t xml:space="preserve">III. Прочие </t>
  </si>
  <si>
    <t>2007-2010</t>
  </si>
  <si>
    <t>600 чел.</t>
  </si>
  <si>
    <t>1990-2007</t>
  </si>
  <si>
    <t>2004-2010</t>
  </si>
  <si>
    <t>МПРУ "Тихая обитель"</t>
  </si>
  <si>
    <t>Отдел культуры Админист-рация МО "Город Гатчина"</t>
  </si>
  <si>
    <t>МУП "Кинотеатр "Победа"</t>
  </si>
  <si>
    <t>МУП "ЖКХ"</t>
  </si>
  <si>
    <t>2. Капитальный ремонт системы отопления и кровли Дома культуры</t>
  </si>
  <si>
    <t>3. Капитальный ремонт кровли, канализационных сетей Центра творчества юных</t>
  </si>
  <si>
    <t>5. Капитальный ремонт кровли школы бального танца "Олимпия"</t>
  </si>
  <si>
    <t>4. Капитальный ремонт фасадов зданий библиотек</t>
  </si>
  <si>
    <t>6. Капитальный ремонт здания краеведческого музея</t>
  </si>
  <si>
    <t>7. Строительство спортивного комплекса в микрорайоне "Аэродром" (пректные работы)</t>
  </si>
  <si>
    <t>МУ "ГГСДЦ"</t>
  </si>
  <si>
    <t>Ком. по физ.ку-ре, спорту, туризму и молод.пол. Админист-рации МО "Город Гатчина" (КФКСТиМП)</t>
  </si>
  <si>
    <t>КФКСТиМП</t>
  </si>
  <si>
    <t>8. Окончание строительства и сдача в эксплуатацию ФОК "Мариенбург" (завершение работ по вентиляции, косметический ремонт спортзала, и фойе, электропроводка 1 этажа, устройство ограждения и плоскостные спортивные сооружения)</t>
  </si>
  <si>
    <t>10.Капитальный ремонт раздевалок, кровли, водопровода и отопления Стадиона "Балтийский"</t>
  </si>
  <si>
    <t>11.Капитальный ремонт Центра Единоборств (локальный ремонт кровли 50 кв.м, строительство забора по территории центра 200 м, косметический ремонт мест общего пользования)</t>
  </si>
  <si>
    <t>12.Капитальный ремонт УСЗ "Маяк" (ремонт полов, косметический ремонт подсобных помещений и мест общего пользования, ремонт фасада)</t>
  </si>
  <si>
    <t>14.Капитальный ремонт отопления в административном здании и столовой, благоустройство территории Базы отдыха "Лесная сказка"</t>
  </si>
  <si>
    <t>15.Строительство второй очереди кладбища "Пижма"</t>
  </si>
  <si>
    <t>16.Капитальный ремонт административного здания на городском кладбище "Пижма"</t>
  </si>
  <si>
    <t>17.Строителство административного здания на кладбище "Солодухино"</t>
  </si>
  <si>
    <t>451 п.м</t>
  </si>
  <si>
    <t>230 м</t>
  </si>
  <si>
    <t>2 шт.</t>
  </si>
  <si>
    <t>6 домов</t>
  </si>
  <si>
    <t>280 п.м</t>
  </si>
  <si>
    <t xml:space="preserve">1. Защитное сооружение граждансткой обороны ул. Чкалова, д.62-а </t>
  </si>
  <si>
    <t>3. Капитальный ремонт кровли школы бального танца "Олимпия"</t>
  </si>
  <si>
    <t>4. Строительство спортивного комплекса в микрорайоне "Аэродром" (пректные работы)</t>
  </si>
  <si>
    <t>5. Окончание строительства и сдача в эксплуатацию ФОК "Мариенбург" (завершение работ по вентиляции, косметический ремонт спортзала, и фойе, электропроводка 1 этажа, устройство ограждения и плоскостные спортивные сооружения)</t>
  </si>
  <si>
    <t>6.Капитальный ремонт раздевалок, кровли, водопровода и отопления Стадиона "Балтийский"</t>
  </si>
  <si>
    <t>7.Капитальный ремонт Центра Единоборств (локальный ремонт кровли 50 кв.м, строительство забора по территории центра 200 м, косметический ремонт мест общего пользования)</t>
  </si>
  <si>
    <t>9.1. Строительство второй очереди кладбища "Пижма"                                                                                                                                      9.2. Капитальный ремонт административного здания на городском кладбище "Пижма"                                                                                                               9.3.Строителство административного здания на кладбище "Солодухино"</t>
  </si>
  <si>
    <t>8.Капитальный ремонт шахматного клуба "Дебют"</t>
  </si>
  <si>
    <t>1. Реконструкция главного канализационного коллектора №1</t>
  </si>
  <si>
    <t>Проект адресной программы</t>
  </si>
  <si>
    <t>18. Строительство забора вокруг кладбища "Солодухино"</t>
  </si>
  <si>
    <t>19.Реконструкция патологоанатомического корпуса (морга) по ул.Рощинская, д.15-а</t>
  </si>
  <si>
    <t>10. Строительство забора вокруг кладбища "Солодухино"</t>
  </si>
  <si>
    <t>11.Реконструкция патологоанатомического корпуса (морга) по ул.Рощинская, д.15-а</t>
  </si>
  <si>
    <t>Примечание</t>
  </si>
  <si>
    <t>Отдел культуры Администрация МО "Город Гатчина"</t>
  </si>
  <si>
    <t>Ком. по физ.ку-ре, спорту, туризму и молод.пол. Администрации МО "Город Гатчина" (КФКСТиМП)</t>
  </si>
  <si>
    <t>Администрация МО "Город Гатчина"</t>
  </si>
  <si>
    <t xml:space="preserve">Проект </t>
  </si>
  <si>
    <t>Комитет по управлению имуществом МО "Город Гатчина"</t>
  </si>
  <si>
    <t>2. Капитальный ремонт наружных электрических сетей</t>
  </si>
  <si>
    <t>36. Газификация жилых домов муниципального жилищного фонда по ул. Чкалова, ул. Урицкого, ул. Григорина, ул. Киевской (6 домов)</t>
  </si>
  <si>
    <t>в том числе: за счет фонда развития инженерной и социальной инфраструктуры</t>
  </si>
  <si>
    <t>2. Завершение строительства 4-й магистрали в мкр. Аэродром (проектирование и строительные работы)</t>
  </si>
  <si>
    <t>3. Капитальный ремонт наружных электрических сетей</t>
  </si>
  <si>
    <t>3. Завершение строительства 4-й магистрали в мкр. Аэродром (проектирование и строительные работы)</t>
  </si>
  <si>
    <t>4. Реализация областной программы "Северная инициатива". Краткосрочная инвестиционная программа</t>
  </si>
  <si>
    <t>5. Проектирование очистных сооружений на р. Ижора</t>
  </si>
  <si>
    <t>6. Реконструкция магистральных тепловых сетей ул.Чехова диаметром 530</t>
  </si>
  <si>
    <t>7. Переключение канализации котельной №11 на городской коллектор</t>
  </si>
  <si>
    <t>8. Замена Бака ГВС на котельной № 11</t>
  </si>
  <si>
    <t>9. Капитальный ремонт магистральной теплотрассы по ул. Слепнева диаметром 500 х 6,0</t>
  </si>
  <si>
    <t>10. Установка системы частотного регулирования на сетевые насосы (0,4кВ) мощностью (2*90)кВт на котельной №6</t>
  </si>
  <si>
    <t>11. Установка пластинчатых теплообменников ГВС на котельной №11</t>
  </si>
  <si>
    <t>12. Капитальный ремонт уличной дорожной сети</t>
  </si>
  <si>
    <t>13. Устройство турникетов (огражд.) по пр. 25 Октября</t>
  </si>
  <si>
    <t xml:space="preserve">14. Обследование технического состояния Адмиралтейского и Трехарочного мостов с выдачей экспертного заключения и проектированием ремонтных работ  </t>
  </si>
  <si>
    <t>15. Капитальный ремонт тротуаров</t>
  </si>
  <si>
    <t>16. Газификация жилых домов муниципального жилищного фонда по ул. Чкалова, ул. Урицкого, ул. Григорина, ул. Киевской (6 домов)</t>
  </si>
  <si>
    <t>17. Подключение домов муниципального жилищного фонда к центральному отоплению по ул. Чкалова, д.30 (строительство, ПИР)</t>
  </si>
  <si>
    <t>18. Подключение домов муниципального жилищного фонда к центральному отоплению по ул. Чкалова, д.30 (наружные сети)</t>
  </si>
  <si>
    <t>19. Подключение домов муниципального жилищного фонда к водопроводу и канализации ул. Рысева д.1, ул. Кустова д.1, у. Беляева д.2, ул. Карла Маркса д.4-а</t>
  </si>
  <si>
    <t>20. Перевод на индивидуальное отопление бани №1. Реконструкция котельной №4 под мастерские ЖЭУ (ПИР)</t>
  </si>
  <si>
    <t>21. Реконструкция системы ливневой канализации по ул. Металлистов (ПИР)</t>
  </si>
  <si>
    <t>22. Ремонт канализации по ул. Уральской и ул. Молодежной</t>
  </si>
  <si>
    <t>23. Реконструкция бывшего д/с по ул. Карла Маркса, д.16 (в том числе ПИР)</t>
  </si>
  <si>
    <t>24. Модернизация грузопассажирских лифтов по д.17 ул. Чехова</t>
  </si>
  <si>
    <t>25. Капитальный ремонт ж.д (найм)</t>
  </si>
  <si>
    <t>26. Пректные работы по благоустройству дворовых территорий ул. Гагарина д.1-3-5а, ул. Крупской д.6-6а, ул. 7-й Армии д.10-10а,10б</t>
  </si>
  <si>
    <t>27. Капитальный ремонт кровли нежилых помещений по пр.25 Октября, д.21</t>
  </si>
  <si>
    <t>4. Капитальный ремонт кровли нежилых помещений по пр.25 Октября, д.21</t>
  </si>
  <si>
    <t>5. Реализация областной программы "Северная инициатива". Краткосрочная инвестиционная программа</t>
  </si>
  <si>
    <t>6. Проектирование очистных сооружений на р. Ижора</t>
  </si>
  <si>
    <t>7. Проектирование очистных сооружений Западного района</t>
  </si>
  <si>
    <t>8. Проектирование очистных сооружений Промзоны №2</t>
  </si>
  <si>
    <t>9. Проектирование водозабора "Юго-Западный"</t>
  </si>
  <si>
    <t>10. Реконструкция магистральных тепловых сетей ул.Чехова диаметром 530</t>
  </si>
  <si>
    <t>11. Строительство очистных сооружений котельная № 11 ПИР</t>
  </si>
  <si>
    <t>12. Замена 3 котлов ДКВР 10/13 на котельной № 11</t>
  </si>
  <si>
    <t>13. Замена Бака ГВС на котельной № 11</t>
  </si>
  <si>
    <t>14. Капитальный ремонт магистральной теплотрассы по ул. Слепнева диаметром 500 х 6,0</t>
  </si>
  <si>
    <t>15. Капитальный ремонт резервной линии водопровода от водозабора "Восточный" до котельной №11 диаметром 325 мм</t>
  </si>
  <si>
    <t>16. Установка системы частотного регулирования на сетевые насосы (0,4кВ) мощностью (2*90)кВт на котельной №6</t>
  </si>
  <si>
    <t>17. Установка системы частотного регулирования на сетевые насосы (6кВ) мощностью 630 кВт на котельной №11</t>
  </si>
  <si>
    <t>19. Установка пластинчатых теплообменников ГВС на котельной №11</t>
  </si>
  <si>
    <t>20. Капитальный ремонт туалета ул. Достоевского с расширением</t>
  </si>
  <si>
    <t>21. Капитальный ремонт ул. 7-й Армии от пр. 25 Октября до ул. Чехова</t>
  </si>
  <si>
    <t>22. Капитальный ремонт ул. Володарского от ул. Радищева до ул. 7-й Армии</t>
  </si>
  <si>
    <t xml:space="preserve">23. Капитальный ремонт ул. Киевской от Коннетабля до ворот </t>
  </si>
  <si>
    <t>24. Капитальный ремонт площади Балтийского вокзала</t>
  </si>
  <si>
    <t>25. Реконструкция ул. Сойту и ул. Парковой (расширение), проект</t>
  </si>
  <si>
    <t>27. Устройство турникетов (огражд.) по пр. 25 Октября</t>
  </si>
  <si>
    <t>29. Капитальный ремонт подземных переходов пл. Татьянино и Балт вокзал</t>
  </si>
  <si>
    <t>30. Реконструкция городского фонтана на пл. "Юность"</t>
  </si>
  <si>
    <t xml:space="preserve">31. Обследование технического состояния Адмиралтейского и Трехарочного мостов с выдачей экспертного заключения и проектированием ремонтных работ  </t>
  </si>
  <si>
    <t xml:space="preserve">32. Выборочный капитальный ремонт жорожного покрытия на пр. 25 Октября </t>
  </si>
  <si>
    <t>33. Демонтаж/монтаж павильонов на автобусных остановках по ул. Чкалова-1 шт., ул. К.Маркса-6 шт., мкр. Аэродром-3 шт., Химози-1 шт, Мариенбург-1 шт., ул. Воскова-1 шт.</t>
  </si>
  <si>
    <t>34. Асфальтирование дворового проезда от ул. Слепнева до аптеки</t>
  </si>
  <si>
    <t>35. Асфальтирование проезда между жилыми домами №12 и №14 по ул. Кныша</t>
  </si>
  <si>
    <t>36. Ремонт улиц с щебеночным покрытием</t>
  </si>
  <si>
    <t>37. Строительство тротуара от жилого дома №13 ул. Зверевой до мкр. Аэродром (дальний)</t>
  </si>
  <si>
    <t>38. Подключение домов муниципального жилищного фонда к центральному отоплению по ул. Чкалова, д.30 (строительство, ПИР)</t>
  </si>
  <si>
    <t>39. Подключение домов муниципального жилищного фонда к центральному отоплению по ул. Чкалова, д.30 (наружные сети)</t>
  </si>
  <si>
    <t>40. Подключение домов муниципального жилищного фонда к водопроводу и канализации ул. Рысева д.1, ул. Кустова д.1, у. Беляева д.2, ул. Карла Маркса д.4-а</t>
  </si>
  <si>
    <t>41. Перевод на индивидуальное отопление бани №1. Реконструкция котельной №4 под мастерские ЖЭУ (ПИР)</t>
  </si>
  <si>
    <t>42. Реконструкция системы ливневой канализации по ул. Металлистов (ПИР)</t>
  </si>
  <si>
    <t>43. Подключение жилых домов по ул. К.- Подпольщиков к ВК (ПИР)</t>
  </si>
  <si>
    <t>44. Подключение жилых домов по ул. К.- Подпольщиков к ВК (наружные сети)</t>
  </si>
  <si>
    <t>45. Подключение жилых домов по ул. К.- Подпольщиков к ВК (внутрянка)</t>
  </si>
  <si>
    <t>46. Ремонт канализации по ул. Уральской и ул. Молодежной</t>
  </si>
  <si>
    <t>47. Реконструкция бывшего д/с по ул. Карла Маркса, д.16 (ПИР)</t>
  </si>
  <si>
    <t>48. Реконструкция бывшего д/с по ул. Карла Маркса, д.16 (Строительно-монтажные работы)</t>
  </si>
  <si>
    <t>49. Капитальный ремонт ветхого фонда ул. Металлистов д.28,18,46, ул. Детскосельской д.27, ул. Герцена д.27, ул. К.-Подпольщиков д.19</t>
  </si>
  <si>
    <t>50. Ремонт фасадов и кровли по ул. Соборной д.1, д.2-а, по пр. 25 Октября д.31,33,22, по Красноармейскому проспекту д.17,15,19</t>
  </si>
  <si>
    <t>51. Комплексное благоустройство дворовых территорий ул. Куприна - ул.120 Дивизии, ул. Константинова д.6, ул. Подрядчикова д.12, пр.25 Октября д.65, ул. Достоевского д.15, ул. Киргетова д.11-15</t>
  </si>
  <si>
    <t>52. Модернизация грузопассажирских лифтов по д.17 ул. Чехова</t>
  </si>
  <si>
    <t>53. Устройство пожарной сигнализации и системы дымоудоления д.15,17,19 по ул. Чехова</t>
  </si>
  <si>
    <t>54. Капитальный ремонт ж.д (найм)</t>
  </si>
  <si>
    <t>55. Пректные работы по благоустройству дворовых территорий ул. Гагарина д.1-3-5а, ул. Крупской д.6-6а, ул. 7-й Армии д.10-10а,10б</t>
  </si>
  <si>
    <t>4545 кв.м.</t>
  </si>
  <si>
    <t>3630 кв.м.</t>
  </si>
  <si>
    <t xml:space="preserve">18. Установка горелки типа "Петрокрафт" на котле ДКВР 10/13 </t>
  </si>
  <si>
    <t>10. Разработка рабочео проекта на крытый каток с искусственным льдом</t>
  </si>
  <si>
    <t>2210 кв.м.</t>
  </si>
  <si>
    <t>9. Устройство скейтбордплощадки на ул.Рощинской</t>
  </si>
  <si>
    <t>11. Приобритенение автобуса ПАЗ в лизинг</t>
  </si>
  <si>
    <t>июнь 2007</t>
  </si>
  <si>
    <t>июнь 2008</t>
  </si>
  <si>
    <t>июль 2009</t>
  </si>
  <si>
    <t>1800 кв.м.</t>
  </si>
  <si>
    <t>1900 кв.м.</t>
  </si>
  <si>
    <t>июль 2010</t>
  </si>
  <si>
    <t>4500 кв.м.</t>
  </si>
  <si>
    <t>26. Капитальный ремонт тротуаров по пр.25 Октября (левая сторона)</t>
  </si>
  <si>
    <t>1500 м</t>
  </si>
  <si>
    <t>август 2010</t>
  </si>
  <si>
    <t>1500 кв.м.</t>
  </si>
  <si>
    <t>28. Капитальный ремонт ул.Хохлова от ул. 7-й Армии до ул. Крупской</t>
  </si>
  <si>
    <t>май-июнь 2007</t>
  </si>
  <si>
    <t>2 пер-да</t>
  </si>
  <si>
    <t>июль-август 2007</t>
  </si>
  <si>
    <t>1360 кв.м.</t>
  </si>
  <si>
    <t>июнь-август 2008</t>
  </si>
  <si>
    <t>13 шт.</t>
  </si>
  <si>
    <t>август 2007</t>
  </si>
  <si>
    <t>600 кв.м.</t>
  </si>
  <si>
    <t>2500 кв.м.</t>
  </si>
  <si>
    <t>сентябрь 2007</t>
  </si>
  <si>
    <t>400 кв.м.</t>
  </si>
  <si>
    <t>13.Капитальный ремонт отопления, полов, туалетов, парапета кровли шахматного клуба "Дебют"</t>
  </si>
  <si>
    <t>Приобретение железобетонного гаража для хранения хозяйственного инвентря и оборудования, ремонт раздевалок, душевых, строительство плоскостных сооружений и гимнастического городка в ФОК "Рошаль"</t>
  </si>
  <si>
    <t>13. Обследование несущих конструкций объектов массового посещения населения: УЗС "Маяк" и зал "Единоборств"</t>
  </si>
  <si>
    <t>II. Объекты системы теплоснабжения</t>
  </si>
  <si>
    <t>2. Замена котла ДКВР-10/13 на котельной № 11</t>
  </si>
  <si>
    <t>1. Капитальный ремонт системы ГВС с заменой бака - аккумулятора №2 на котельной № 11</t>
  </si>
  <si>
    <t>III. Объекты системы водоснабжения</t>
  </si>
  <si>
    <t xml:space="preserve">1. Капитальный ремонт насосной станции "Невская" с применением частотного регулирования </t>
  </si>
  <si>
    <t>2800 (собств. ср-ва)</t>
  </si>
  <si>
    <t>IV. Объекты системы водоотведения и очистки сточных вод</t>
  </si>
  <si>
    <t>V. Благоустройство</t>
  </si>
  <si>
    <t>1. Реконструкция светофорных постов</t>
  </si>
  <si>
    <t>VI. Прочие мероприятия</t>
  </si>
  <si>
    <t xml:space="preserve">Примечание - мероприятия по реконструкции объектов жилищного фонда будут включены в отдельную программу, источником финансирования которой будет полата за найм жилого помещения. </t>
  </si>
  <si>
    <t>4. Капитальный ремонт тротуара ул Достоевского от ул Горького до ул. Володарского</t>
  </si>
  <si>
    <t>5. Завершение строительства 4-й магистрали в мкр. Аэродром (проектирование и строительные работы)</t>
  </si>
  <si>
    <t>Бюджет ГМР</t>
  </si>
  <si>
    <t>1. Главный канализационный коллектор № 1. Реконструкция сети главного колектора № 1 (участок от колодца № 36 до колодца № 67)</t>
  </si>
  <si>
    <t>5. Капитальный ремонт ходового пути первого вторичного отстойника</t>
  </si>
  <si>
    <t>переходящий контракт на проектные работы (1000 тыс.руб.)</t>
  </si>
  <si>
    <t>4. Капитальный ремонт осадкоуплотнителя</t>
  </si>
  <si>
    <t>10. Окончание строительства и сдача в эксплуатацию ФОК "Мариенбург" (в т.ч. проектные работы)</t>
  </si>
  <si>
    <t>12. Программа "Жилье для молодежи"</t>
  </si>
  <si>
    <t>13. Разработка проекта квартальной застройки мкр.Аэродром (квартал №1)</t>
  </si>
  <si>
    <t>8. Благоустройство Ленинского сквера (мощение дорожек, ремонт подпорной стенки)</t>
  </si>
  <si>
    <t>9. Реконструкция сквера "Юность" (ПИР)</t>
  </si>
  <si>
    <t>3. Реализация областной программы "Развитие и реконструкция систем водоснабжения и водоотведения городов "Северная инициатива". Краткосрочная инвестиционная программа</t>
  </si>
  <si>
    <t>11. Строительство ФОК на ул.Кныша (в.т.ч. изыскательские работы)</t>
  </si>
  <si>
    <t>2. Корректировка проекта ливневых очистных  сооружений мкр. "Аэродром"</t>
  </si>
  <si>
    <t>3. Капитальный ремонт тротуаров:пр. 25 Октября (левая сторона), ул.Киргетова, ул. Зверевой (от д.№13 до дальнего Аэродрома)</t>
  </si>
  <si>
    <t>6. Ремонт дорог с щебеночным покрытием: пер.Восточный, ул. Уральская, ул.Молодежная</t>
  </si>
  <si>
    <t>УТВЕРЖДЕНА</t>
  </si>
  <si>
    <t>Решением Совета депутатов</t>
  </si>
  <si>
    <t xml:space="preserve">МО "Город Гатчина" </t>
  </si>
  <si>
    <t>Приложение 6</t>
  </si>
  <si>
    <t>"О бюджете МО "Город Гатчина" на 2007 год"</t>
  </si>
  <si>
    <t>12. Капитальный ремонт подпорной стенки вдоль ул.Чкалова</t>
  </si>
  <si>
    <t>2. Благоустройство дворовых территорий:пр 25 Октября 65; ул.Куприна 44,48, ул. 120 Дивизии 5б; Киргетова 15 ( в т.ч. проектные работы)</t>
  </si>
  <si>
    <t>1. Реконструкция кинотеатра "Победа", г.Гатчина, пр. 25 Октября, д.5 (приобретение и монтаж оборудования для кинотехнологического переоснащения)</t>
  </si>
  <si>
    <t>3. Капитальный ремонт системы водоснабжения и канализации Центра творчества юных</t>
  </si>
  <si>
    <t>5. Капитальный ремонт крыльца Центра творчества юных</t>
  </si>
  <si>
    <t xml:space="preserve">6. Капитальный ремонт кровли библиотеки филиала № 2 </t>
  </si>
  <si>
    <t>7. Капитальный ремонт фасада библиотеки филиала № 2</t>
  </si>
  <si>
    <t>8. Капитальный ремонт кровли школы бального танца "Олимпия"</t>
  </si>
  <si>
    <t>9. Окончание строительства и сдача в эксплуатацию ФОК "Мариенбург" (в т.ч. проектные работы)</t>
  </si>
  <si>
    <t>10. Строительство ФОК на ул.Кныша (в.т.ч. изыскательские работы)</t>
  </si>
  <si>
    <t>14. Консервация паматника  архитектуры "Обелиск Коннетабль", включая проектные работы</t>
  </si>
  <si>
    <t>15. Благоустройство кладбища "Пижма"  (отсыпка дорог)</t>
  </si>
  <si>
    <t xml:space="preserve">11. Капитальный ремонт парапета по пр. 25 Октября </t>
  </si>
  <si>
    <t>2. Капитальный ремонт Дома культуры, включая проектные работы</t>
  </si>
  <si>
    <t>Адресная инвестиционная программа за счет средств бюджета МО "Город Гатчина"</t>
  </si>
  <si>
    <t>3. Подключение муниципальных жилых домов к водопроводу и канализации по ул.Кустова</t>
  </si>
  <si>
    <t>5. Изменение организации движения с возможностью кругового движения на перекрестках:ул.Зверевой и Слепнева;ул.Рощинская и ул.Чехова</t>
  </si>
  <si>
    <t>6. Градостроительное формирование магистральной дороги Помзоны №1</t>
  </si>
  <si>
    <t>Сравнительная таблица по адресной инвестиционной программе за счет средств бюджета МО "Город Гатчина"</t>
  </si>
  <si>
    <t>Разница</t>
  </si>
  <si>
    <t>Примечания</t>
  </si>
  <si>
    <t xml:space="preserve">10. Проектные работы и строительство общественной автостоянки ул.Красная, д.18 - 20 </t>
  </si>
  <si>
    <t xml:space="preserve">2. Капитальный ремонт и реконструкция дорог общего пользования: ул.Киевская от пл.Коннетабля до Екатеринвердерских ворот; ул. 7 Армии от пр.25 Октября до ул.Чехова; ул.Чехова от ул.Рощинской до ул.7 Армии и от ул.Соборной до ул.Леонова; пр.25 Октября от ул.Чкалова до Въезда; ул.Солодухина, ул.Станционная; ул.Володарского от ул. 7-й Армии до Инженерного переулка; ул.Горького; Госпитальный переулок. </t>
  </si>
  <si>
    <t>7. Устройство металлического ограждения по пр. 25 Октября, мкр.Аэродром</t>
  </si>
  <si>
    <t xml:space="preserve">1. Монтаж системы диспетчерского контроля за работой лифтов в микрорайоне «Аэродром» </t>
  </si>
  <si>
    <t xml:space="preserve">от  28.03.2007г. №21 </t>
  </si>
  <si>
    <t>11. Капитальный ремонт УСЗ "Маяк", в т.ч. обследование несущих конструкций</t>
  </si>
  <si>
    <t xml:space="preserve">Данные по утвержденной адресной программе от  28.03.2007г. №21 </t>
  </si>
  <si>
    <t>4. Капитальный ремонт санузлов Центра творчества юных (косметический ремонт санузлов с заменой сантехнического оборудования)</t>
  </si>
  <si>
    <t>6. Капитальный ремонт вестибюля библиотеки №2</t>
  </si>
  <si>
    <t xml:space="preserve">16. Капитальный ремонт электроосвещения в детской библиотеке </t>
  </si>
  <si>
    <t>17. Капитальный ремонт системы отопления Центральной Городской Библиотеки им. А.И. Куприна (1 этаж)</t>
  </si>
  <si>
    <t>Увеличен объем работ</t>
  </si>
  <si>
    <t>13. Строительство водопровода к жилым домам по Варшавской линии 46 км, в т.ч. проектные работы</t>
  </si>
  <si>
    <t xml:space="preserve">18. Капитальный ремонт здания городского архива </t>
  </si>
  <si>
    <t>Ремонт кровли и бокового фундамента</t>
  </si>
  <si>
    <t>13. разработка проекта планировки и застройки Западного строительного района г.Гатчины (бывшая территория «Аэродрома»)</t>
  </si>
  <si>
    <t>Уточнение названия проекта</t>
  </si>
  <si>
    <t>Изменения на 23.05.2007г.</t>
  </si>
  <si>
    <t>19. Капитальный ремонт шахматного клуба "Дебют"</t>
  </si>
  <si>
    <t>5. Капитальный ремонт вестибюля библиотеки №2</t>
  </si>
  <si>
    <t>6. Капитальный ремонт фасада библиотеки филиала № 2</t>
  </si>
  <si>
    <t>7. Капитальный ремонт кровли школы бального танца "Олимпия"</t>
  </si>
  <si>
    <t>8. Капитальный ремонт электроосвещения в детской библиотеке</t>
  </si>
  <si>
    <t>9. Капитальный ремонт системы отопления Центральной Городской Библиотеки им. А.И. Куприна (1 этаж)</t>
  </si>
  <si>
    <t>12. Капитальный ремонт УСЗ "Маяк", в т.ч. обследование несущих конструкций</t>
  </si>
  <si>
    <t>13. Капитальный ремонт шахматного клуба "Дебют"</t>
  </si>
  <si>
    <t>14. Программа "Жилье для молодежи"</t>
  </si>
  <si>
    <t>15. Разработка проекта планировки и застройки Западного строительного района г. Гатчины (бывшая территория "Аэродрома")</t>
  </si>
  <si>
    <t>16. Консервация паматника  архитектуры "Обелиск Коннетабль", включая проектные работы</t>
  </si>
  <si>
    <t>17. Капитальный ремонт здания городского архива</t>
  </si>
  <si>
    <t>18. Благоустройство кладбища "Пижма"  (отсыпка дорог)</t>
  </si>
  <si>
    <t>2. Капитальный ремонт и реконструкция дорог общего пользования: ул.Киевская от пл.Коннетабля до Екатеринвердерских ворот; ул. 7 Армии от пр.25 Октября до ул.Чехова; ул.Чехова от ул.Рощинской до ул.7 Армии и от ул.Соборной до ул.Леонова; пр.25 Октября от ул.Чкалова до Въезда; ул.Солодухина, ул.Станционная; ул.Володарского от ул. 7-й Армии до Инженерного переулка; ул.Горького; Госпитальный переулок; ул. 120 Гатчинской Дивизии; Корпиковское шоссе</t>
  </si>
  <si>
    <t>Переходящий объект</t>
  </si>
  <si>
    <t>2. Капитальный ремонт и реконструкция дорог общего пользования: ул.Киевская от пл.Коннетабля до Екатеринвердерских ворот, ул. 7 Армии от пр.25 Октября до ул.Чехова, ул.Чехова от ул.Рощинской до ул.7 Армии и от ул.Соборной до ул.Леонова, пр.25 Октября от ул.Чкалова до ул.Рощинская, ул.Солодухина, ул.Володарского от ул. 7-й Армии до Инженерного переулкаул.Горького; Госпитальный переулок</t>
  </si>
  <si>
    <t>4. Капитальный ремонт  фасада и крыльца Центра творчества юных</t>
  </si>
  <si>
    <t>19. Реконструкция паталогоанатомического корпуса ЦРКБ в г.  Гатчине</t>
  </si>
  <si>
    <t>20.Капитальный ремонт фасада здания администрации, ул. Киргетова,1</t>
  </si>
  <si>
    <t>2. Капитальный ремонт и реконструкция дорог общего пользования: ул.Киевская от пл.Коннетабля до Екатеринвердерских ворот; ул. 7 Армии от пр.25 Октября до ул.Чехова; ул.Чехова от ул.Рощинской до ул.7 Армии и от ул.Соборной до ул.Леонова; пр.25 Октября от ул.Чкалова до Въезда; ул.Солодухина, ул.Станционная; ул.Володарского от ул. 7-й Армии до Инженерного переулка; ул.Горького; Госпитальный переулок; ул. 120 Гатчинской Дивизии; Корпиковское шоссе; ул. Хохлова от пр. 25 Октября до ул.  Крупской; ул.Крупская от ул. Хохлова до ул. Константинова; ул. Киргетова, внутриквартальный проезд между ул. Кныша и ул. Новоселов; ул. Лейтенанта Шмидта; ул. Карла Маркса от Варшавского вокзала до ул  Чехова.</t>
  </si>
  <si>
    <t>14. Приобретение специализированной техники для уборки города</t>
  </si>
  <si>
    <t xml:space="preserve">от  01 июня 2007г. №____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</si>
</sst>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"/>
    <numFmt numFmtId="174" formatCode="#,##0.000"/>
    <numFmt numFmtId="175" formatCode="0.0"/>
    <numFmt numFmtId="176" formatCode="0.000"/>
    <numFmt numFmtId="177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justify" wrapText="1"/>
    </xf>
    <xf numFmtId="0" fontId="2" fillId="0" borderId="1" xfId="0" applyFont="1" applyBorder="1" applyAlignment="1">
      <alignment horizontal="right" vertical="justify" wrapText="1"/>
    </xf>
    <xf numFmtId="0" fontId="1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2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 wrapText="1"/>
    </xf>
    <xf numFmtId="3" fontId="3" fillId="0" borderId="1" xfId="0" applyNumberFormat="1" applyFont="1" applyBorder="1" applyAlignment="1">
      <alignment horizontal="right" vertical="justify" wrapText="1"/>
    </xf>
    <xf numFmtId="172" fontId="3" fillId="0" borderId="1" xfId="0" applyNumberFormat="1" applyFont="1" applyBorder="1" applyAlignment="1">
      <alignment horizontal="right" vertical="justify" wrapText="1"/>
    </xf>
    <xf numFmtId="0" fontId="6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" fillId="2" borderId="1" xfId="0" applyFont="1" applyFill="1" applyBorder="1" applyAlignment="1">
      <alignment horizontal="right" vertical="justify" wrapText="1"/>
    </xf>
    <xf numFmtId="3" fontId="3" fillId="2" borderId="1" xfId="0" applyNumberFormat="1" applyFont="1" applyFill="1" applyBorder="1" applyAlignment="1">
      <alignment horizontal="right" vertical="justify" wrapText="1"/>
    </xf>
    <xf numFmtId="0" fontId="2" fillId="2" borderId="1" xfId="0" applyFont="1" applyFill="1" applyBorder="1" applyAlignment="1">
      <alignment horizontal="right" vertical="justify" wrapText="1"/>
    </xf>
    <xf numFmtId="0" fontId="2" fillId="2" borderId="1" xfId="0" applyFont="1" applyFill="1" applyBorder="1" applyAlignment="1">
      <alignment horizontal="right" vertical="justify" wrapText="1"/>
    </xf>
    <xf numFmtId="174" fontId="3" fillId="0" borderId="1" xfId="0" applyNumberFormat="1" applyFont="1" applyBorder="1" applyAlignment="1">
      <alignment horizontal="right" vertical="justify" wrapText="1"/>
    </xf>
    <xf numFmtId="176" fontId="3" fillId="0" borderId="1" xfId="0" applyNumberFormat="1" applyFont="1" applyBorder="1" applyAlignment="1">
      <alignment horizontal="right" vertical="justify" wrapText="1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justify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NumberFormat="1" applyFont="1" applyBorder="1" applyAlignment="1">
      <alignment horizontal="right" vertical="justify" wrapText="1"/>
    </xf>
    <xf numFmtId="0" fontId="8" fillId="0" borderId="1" xfId="0" applyFont="1" applyFill="1" applyBorder="1" applyAlignment="1">
      <alignment horizontal="righ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justify" wrapText="1"/>
    </xf>
    <xf numFmtId="0" fontId="8" fillId="0" borderId="1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justify" wrapText="1"/>
    </xf>
    <xf numFmtId="3" fontId="2" fillId="0" borderId="9" xfId="0" applyNumberFormat="1" applyFont="1" applyFill="1" applyBorder="1" applyAlignment="1">
      <alignment horizontal="right" vertical="justify" wrapText="1"/>
    </xf>
    <xf numFmtId="0" fontId="2" fillId="0" borderId="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justify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3" fillId="0" borderId="9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justify" wrapText="1"/>
    </xf>
    <xf numFmtId="3" fontId="2" fillId="0" borderId="16" xfId="0" applyNumberFormat="1" applyFont="1" applyFill="1" applyBorder="1" applyAlignment="1">
      <alignment horizontal="right" vertical="justify" wrapText="1"/>
    </xf>
    <xf numFmtId="3" fontId="2" fillId="0" borderId="8" xfId="0" applyNumberFormat="1" applyFont="1" applyFill="1" applyBorder="1" applyAlignment="1">
      <alignment horizontal="right" vertical="justify" wrapText="1"/>
    </xf>
    <xf numFmtId="49" fontId="2" fillId="0" borderId="12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justify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justify" wrapText="1"/>
    </xf>
    <xf numFmtId="0" fontId="3" fillId="0" borderId="1" xfId="0" applyNumberFormat="1" applyFont="1" applyFill="1" applyBorder="1" applyAlignment="1">
      <alignment horizontal="righ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justify" wrapText="1"/>
    </xf>
    <xf numFmtId="0" fontId="3" fillId="0" borderId="11" xfId="0" applyFont="1" applyFill="1" applyBorder="1" applyAlignment="1">
      <alignment horizontal="right" vertical="justify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justify" wrapText="1"/>
    </xf>
    <xf numFmtId="0" fontId="6" fillId="0" borderId="1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justify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justify" wrapText="1"/>
    </xf>
    <xf numFmtId="0" fontId="6" fillId="0" borderId="15" xfId="0" applyFont="1" applyFill="1" applyBorder="1" applyAlignment="1">
      <alignment horizontal="right" vertical="justify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justify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justify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justify" wrapText="1"/>
    </xf>
    <xf numFmtId="1" fontId="1" fillId="0" borderId="1" xfId="0" applyNumberFormat="1" applyFont="1" applyFill="1" applyBorder="1" applyAlignment="1">
      <alignment horizontal="right" vertical="justify" wrapText="1"/>
    </xf>
    <xf numFmtId="175" fontId="1" fillId="0" borderId="1" xfId="0" applyNumberFormat="1" applyFont="1" applyFill="1" applyBorder="1" applyAlignment="1" applyProtection="1">
      <alignment horizontal="right" vertical="justify" wrapText="1"/>
      <protection locked="0"/>
    </xf>
    <xf numFmtId="0" fontId="1" fillId="0" borderId="15" xfId="0" applyFont="1" applyFill="1" applyBorder="1" applyAlignment="1">
      <alignment horizontal="right" vertical="justify" wrapText="1"/>
    </xf>
    <xf numFmtId="175" fontId="1" fillId="0" borderId="1" xfId="0" applyNumberFormat="1" applyFont="1" applyFill="1" applyBorder="1" applyAlignment="1">
      <alignment horizontal="right" vertical="justify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right" vertical="justify" wrapText="1"/>
    </xf>
    <xf numFmtId="2" fontId="1" fillId="0" borderId="15" xfId="0" applyNumberFormat="1" applyFont="1" applyFill="1" applyBorder="1" applyAlignment="1">
      <alignment horizontal="right" vertical="justify" wrapText="1"/>
    </xf>
    <xf numFmtId="175" fontId="1" fillId="0" borderId="15" xfId="0" applyNumberFormat="1" applyFont="1" applyFill="1" applyBorder="1" applyAlignment="1" applyProtection="1">
      <alignment horizontal="right" vertical="justify" wrapText="1"/>
      <protection locked="0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justify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justify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justify" wrapText="1"/>
    </xf>
    <xf numFmtId="1" fontId="1" fillId="0" borderId="11" xfId="0" applyNumberFormat="1" applyFont="1" applyFill="1" applyBorder="1" applyAlignment="1">
      <alignment horizontal="right" vertical="justify" wrapText="1"/>
    </xf>
    <xf numFmtId="175" fontId="1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 wrapText="1"/>
    </xf>
    <xf numFmtId="175" fontId="5" fillId="0" borderId="9" xfId="0" applyNumberFormat="1" applyFont="1" applyFill="1" applyBorder="1" applyAlignment="1">
      <alignment horizontal="right" vertical="center" wrapText="1"/>
    </xf>
    <xf numFmtId="175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top"/>
    </xf>
    <xf numFmtId="3" fontId="3" fillId="0" borderId="17" xfId="0" applyNumberFormat="1" applyFont="1" applyFill="1" applyBorder="1" applyAlignment="1">
      <alignment horizontal="right" vertical="justify" wrapText="1"/>
    </xf>
    <xf numFmtId="0" fontId="2" fillId="0" borderId="17" xfId="0" applyFont="1" applyFill="1" applyBorder="1" applyAlignment="1">
      <alignment horizontal="right" vertical="justify" wrapText="1"/>
    </xf>
    <xf numFmtId="0" fontId="3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24">
      <selection activeCell="A32" sqref="A32"/>
    </sheetView>
  </sheetViews>
  <sheetFormatPr defaultColWidth="9.140625" defaultRowHeight="12.75"/>
  <cols>
    <col min="1" max="1" width="30.140625" style="1" customWidth="1"/>
    <col min="2" max="2" width="9.140625" style="1" customWidth="1"/>
    <col min="3" max="3" width="7.7109375" style="1" customWidth="1"/>
    <col min="4" max="4" width="10.8515625" style="1" customWidth="1"/>
    <col min="5" max="5" width="10.140625" style="1" customWidth="1"/>
    <col min="6" max="6" width="8.8515625" style="1" customWidth="1"/>
    <col min="7" max="8" width="9.140625" style="1" customWidth="1"/>
    <col min="9" max="9" width="7.57421875" style="1" customWidth="1"/>
    <col min="10" max="10" width="12.140625" style="1" customWidth="1"/>
    <col min="11" max="11" width="9.00390625" style="1" customWidth="1"/>
    <col min="12" max="12" width="12.00390625" style="1" customWidth="1"/>
    <col min="13" max="13" width="17.8515625" style="1" customWidth="1"/>
    <col min="14" max="16384" width="9.140625" style="1" customWidth="1"/>
  </cols>
  <sheetData>
    <row r="1" spans="9:13" ht="15.75">
      <c r="I1" s="59" t="s">
        <v>69</v>
      </c>
      <c r="J1" s="62"/>
      <c r="K1" s="62"/>
      <c r="L1" s="62"/>
      <c r="M1" s="62"/>
    </row>
    <row r="2" spans="9:13" ht="15">
      <c r="I2" s="2"/>
      <c r="J2" s="3"/>
      <c r="K2" s="2"/>
      <c r="L2" s="2"/>
      <c r="M2" s="2"/>
    </row>
    <row r="3" spans="1:13" ht="14.2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4.25">
      <c r="A4" s="228" t="s">
        <v>23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</row>
    <row r="6" spans="1:13" ht="15">
      <c r="A6" s="225" t="s">
        <v>2</v>
      </c>
      <c r="B6" s="225" t="s">
        <v>3</v>
      </c>
      <c r="C6" s="225" t="s">
        <v>4</v>
      </c>
      <c r="D6" s="225" t="s">
        <v>5</v>
      </c>
      <c r="E6" s="225"/>
      <c r="F6" s="225" t="s">
        <v>25</v>
      </c>
      <c r="G6" s="225"/>
      <c r="H6" s="225"/>
      <c r="I6" s="225"/>
      <c r="J6" s="225"/>
      <c r="K6" s="225"/>
      <c r="L6" s="225" t="s">
        <v>74</v>
      </c>
      <c r="M6" s="225" t="s">
        <v>7</v>
      </c>
    </row>
    <row r="7" spans="1:13" ht="15">
      <c r="A7" s="225"/>
      <c r="B7" s="225"/>
      <c r="C7" s="225"/>
      <c r="D7" s="225" t="s">
        <v>8</v>
      </c>
      <c r="E7" s="225" t="s">
        <v>24</v>
      </c>
      <c r="F7" s="225" t="s">
        <v>9</v>
      </c>
      <c r="G7" s="225" t="s">
        <v>10</v>
      </c>
      <c r="H7" s="225" t="s">
        <v>11</v>
      </c>
      <c r="I7" s="225" t="s">
        <v>12</v>
      </c>
      <c r="J7" s="225"/>
      <c r="K7" s="225" t="s">
        <v>13</v>
      </c>
      <c r="L7" s="225"/>
      <c r="M7" s="225"/>
    </row>
    <row r="8" spans="1:13" ht="76.5" customHeight="1">
      <c r="A8" s="225"/>
      <c r="B8" s="225"/>
      <c r="C8" s="225"/>
      <c r="D8" s="225"/>
      <c r="E8" s="225"/>
      <c r="F8" s="225"/>
      <c r="G8" s="225"/>
      <c r="H8" s="225"/>
      <c r="I8" s="4" t="s">
        <v>0</v>
      </c>
      <c r="J8" s="70" t="s">
        <v>14</v>
      </c>
      <c r="K8" s="225"/>
      <c r="L8" s="225"/>
      <c r="M8" s="225"/>
    </row>
    <row r="9" spans="1:13" ht="14.25">
      <c r="A9" s="226" t="s">
        <v>15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57" customHeight="1">
      <c r="A10" s="5" t="s">
        <v>28</v>
      </c>
      <c r="B10" s="6" t="s">
        <v>27</v>
      </c>
      <c r="C10" s="6"/>
      <c r="D10" s="6"/>
      <c r="E10" s="6"/>
      <c r="F10" s="6">
        <f aca="true" t="shared" si="0" ref="F10:F31">SUM(G10:I10,K10)</f>
        <v>10000</v>
      </c>
      <c r="G10" s="6">
        <v>5000</v>
      </c>
      <c r="H10" s="6">
        <v>3000</v>
      </c>
      <c r="I10" s="6">
        <v>2000</v>
      </c>
      <c r="J10" s="9"/>
      <c r="K10" s="6"/>
      <c r="L10" s="43"/>
      <c r="M10" s="6" t="s">
        <v>36</v>
      </c>
    </row>
    <row r="11" spans="1:13" ht="65.25" customHeight="1">
      <c r="A11" s="5" t="s">
        <v>38</v>
      </c>
      <c r="B11" s="6">
        <v>2007</v>
      </c>
      <c r="C11" s="6"/>
      <c r="D11" s="6"/>
      <c r="E11" s="6"/>
      <c r="F11" s="6">
        <f t="shared" si="0"/>
        <v>728</v>
      </c>
      <c r="G11" s="6"/>
      <c r="H11" s="6"/>
      <c r="I11" s="6">
        <v>650</v>
      </c>
      <c r="J11" s="9"/>
      <c r="K11" s="6">
        <v>78</v>
      </c>
      <c r="L11" s="6"/>
      <c r="M11" s="6" t="s">
        <v>75</v>
      </c>
    </row>
    <row r="12" spans="1:13" ht="62.25" customHeight="1">
      <c r="A12" s="5" t="s">
        <v>39</v>
      </c>
      <c r="B12" s="6">
        <v>2007</v>
      </c>
      <c r="C12" s="6"/>
      <c r="D12" s="6"/>
      <c r="E12" s="6"/>
      <c r="F12" s="6">
        <f t="shared" si="0"/>
        <v>425</v>
      </c>
      <c r="G12" s="6"/>
      <c r="H12" s="6"/>
      <c r="I12" s="6">
        <v>370</v>
      </c>
      <c r="J12" s="9"/>
      <c r="K12" s="6">
        <v>55</v>
      </c>
      <c r="L12" s="6"/>
      <c r="M12" s="6" t="s">
        <v>75</v>
      </c>
    </row>
    <row r="13" spans="1:13" ht="63" customHeight="1">
      <c r="A13" s="5" t="s">
        <v>41</v>
      </c>
      <c r="B13" s="6">
        <v>2007</v>
      </c>
      <c r="C13" s="6"/>
      <c r="D13" s="6"/>
      <c r="E13" s="6"/>
      <c r="F13" s="6">
        <f t="shared" si="0"/>
        <v>360</v>
      </c>
      <c r="G13" s="6"/>
      <c r="H13" s="6"/>
      <c r="I13" s="6">
        <v>320</v>
      </c>
      <c r="J13" s="9"/>
      <c r="K13" s="6">
        <v>40</v>
      </c>
      <c r="L13" s="6"/>
      <c r="M13" s="6" t="s">
        <v>75</v>
      </c>
    </row>
    <row r="14" spans="1:13" ht="60">
      <c r="A14" s="5" t="s">
        <v>40</v>
      </c>
      <c r="B14" s="6">
        <v>2007</v>
      </c>
      <c r="C14" s="6"/>
      <c r="D14" s="6"/>
      <c r="E14" s="6"/>
      <c r="F14" s="6">
        <f t="shared" si="0"/>
        <v>290</v>
      </c>
      <c r="G14" s="6"/>
      <c r="H14" s="6"/>
      <c r="I14" s="6">
        <v>240</v>
      </c>
      <c r="J14" s="9"/>
      <c r="K14" s="6">
        <v>50</v>
      </c>
      <c r="L14" s="6"/>
      <c r="M14" s="6" t="s">
        <v>75</v>
      </c>
    </row>
    <row r="15" spans="1:13" ht="60">
      <c r="A15" s="5" t="s">
        <v>42</v>
      </c>
      <c r="B15" s="6">
        <v>2007</v>
      </c>
      <c r="C15" s="6"/>
      <c r="D15" s="6"/>
      <c r="E15" s="6"/>
      <c r="F15" s="6">
        <f t="shared" si="0"/>
        <v>240</v>
      </c>
      <c r="G15" s="6"/>
      <c r="H15" s="6"/>
      <c r="I15" s="6">
        <v>240</v>
      </c>
      <c r="J15" s="9"/>
      <c r="K15" s="6"/>
      <c r="L15" s="6"/>
      <c r="M15" s="6" t="s">
        <v>75</v>
      </c>
    </row>
    <row r="16" spans="1:13" s="27" customFormat="1" ht="142.5" customHeight="1">
      <c r="A16" s="5" t="s">
        <v>43</v>
      </c>
      <c r="B16" s="6" t="s">
        <v>27</v>
      </c>
      <c r="C16" s="6"/>
      <c r="D16" s="6"/>
      <c r="E16" s="6"/>
      <c r="F16" s="6">
        <f t="shared" si="0"/>
        <v>4000</v>
      </c>
      <c r="G16" s="6"/>
      <c r="H16" s="6"/>
      <c r="I16" s="6">
        <v>4000</v>
      </c>
      <c r="J16" s="9"/>
      <c r="K16" s="6"/>
      <c r="L16" s="6"/>
      <c r="M16" s="6" t="s">
        <v>76</v>
      </c>
    </row>
    <row r="17" spans="1:13" ht="156" customHeight="1">
      <c r="A17" s="76" t="s">
        <v>47</v>
      </c>
      <c r="B17" s="6" t="s">
        <v>32</v>
      </c>
      <c r="C17" s="6"/>
      <c r="D17" s="6"/>
      <c r="E17" s="6"/>
      <c r="F17" s="6">
        <f t="shared" si="0"/>
        <v>5000</v>
      </c>
      <c r="G17" s="6"/>
      <c r="H17" s="6"/>
      <c r="I17" s="6">
        <v>5000</v>
      </c>
      <c r="J17" s="9"/>
      <c r="K17" s="6"/>
      <c r="L17" s="6"/>
      <c r="M17" s="6" t="s">
        <v>46</v>
      </c>
    </row>
    <row r="18" spans="1:13" ht="55.5" customHeight="1">
      <c r="A18" s="5" t="s">
        <v>164</v>
      </c>
      <c r="B18" s="6">
        <v>2007</v>
      </c>
      <c r="C18" s="6"/>
      <c r="D18" s="6"/>
      <c r="E18" s="6"/>
      <c r="F18" s="6">
        <f t="shared" si="0"/>
        <v>1000</v>
      </c>
      <c r="G18" s="6"/>
      <c r="H18" s="6"/>
      <c r="I18" s="6">
        <v>1000</v>
      </c>
      <c r="J18" s="9"/>
      <c r="K18" s="6"/>
      <c r="L18" s="6"/>
      <c r="M18" s="6" t="s">
        <v>46</v>
      </c>
    </row>
    <row r="19" spans="1:13" ht="45">
      <c r="A19" s="7" t="s">
        <v>162</v>
      </c>
      <c r="B19" s="6">
        <v>2007</v>
      </c>
      <c r="C19" s="6" t="s">
        <v>163</v>
      </c>
      <c r="D19" s="6"/>
      <c r="E19" s="6"/>
      <c r="F19" s="74">
        <f t="shared" si="0"/>
        <v>2749.251</v>
      </c>
      <c r="G19" s="6"/>
      <c r="H19" s="6"/>
      <c r="I19" s="74">
        <v>2749.251</v>
      </c>
      <c r="J19" s="9"/>
      <c r="K19" s="6"/>
      <c r="L19" s="6"/>
      <c r="M19" s="6" t="s">
        <v>46</v>
      </c>
    </row>
    <row r="20" spans="1:13" ht="45" customHeight="1">
      <c r="A20" s="7" t="s">
        <v>165</v>
      </c>
      <c r="B20" s="6">
        <v>2007</v>
      </c>
      <c r="C20" s="6"/>
      <c r="D20" s="6"/>
      <c r="E20" s="6"/>
      <c r="F20" s="6">
        <f t="shared" si="0"/>
        <v>600</v>
      </c>
      <c r="G20" s="6"/>
      <c r="H20" s="6"/>
      <c r="I20" s="6">
        <v>600</v>
      </c>
      <c r="J20" s="9"/>
      <c r="K20" s="6"/>
      <c r="L20" s="6"/>
      <c r="M20" s="6" t="s">
        <v>46</v>
      </c>
    </row>
    <row r="21" spans="1:13" ht="87" customHeight="1">
      <c r="A21" s="76" t="s">
        <v>191</v>
      </c>
      <c r="B21" s="6">
        <v>2007</v>
      </c>
      <c r="C21" s="6"/>
      <c r="D21" s="6"/>
      <c r="E21" s="6"/>
      <c r="F21" s="6">
        <f t="shared" si="0"/>
        <v>650</v>
      </c>
      <c r="G21" s="6"/>
      <c r="H21" s="6"/>
      <c r="I21" s="6">
        <v>650</v>
      </c>
      <c r="J21" s="9"/>
      <c r="K21" s="6"/>
      <c r="L21" s="6"/>
      <c r="M21" s="6" t="s">
        <v>46</v>
      </c>
    </row>
    <row r="22" spans="1:13" ht="68.25" customHeight="1">
      <c r="A22" s="5" t="s">
        <v>48</v>
      </c>
      <c r="B22" s="6">
        <v>2007</v>
      </c>
      <c r="C22" s="6"/>
      <c r="D22" s="6"/>
      <c r="E22" s="6"/>
      <c r="F22" s="6">
        <f t="shared" si="0"/>
        <v>700</v>
      </c>
      <c r="G22" s="6"/>
      <c r="H22" s="6"/>
      <c r="I22" s="6">
        <v>700</v>
      </c>
      <c r="J22" s="9"/>
      <c r="K22" s="6"/>
      <c r="L22" s="6"/>
      <c r="M22" s="6" t="s">
        <v>44</v>
      </c>
    </row>
    <row r="23" spans="1:13" ht="105">
      <c r="A23" s="7" t="s">
        <v>49</v>
      </c>
      <c r="B23" s="6">
        <v>2007</v>
      </c>
      <c r="C23" s="6"/>
      <c r="D23" s="6"/>
      <c r="E23" s="6"/>
      <c r="F23" s="6">
        <f t="shared" si="0"/>
        <v>80</v>
      </c>
      <c r="G23" s="6"/>
      <c r="H23" s="6"/>
      <c r="I23" s="6">
        <v>80</v>
      </c>
      <c r="J23" s="9"/>
      <c r="K23" s="6"/>
      <c r="L23" s="6"/>
      <c r="M23" s="6" t="s">
        <v>44</v>
      </c>
    </row>
    <row r="24" spans="1:13" ht="90">
      <c r="A24" s="76" t="s">
        <v>50</v>
      </c>
      <c r="B24" s="61">
        <v>2007</v>
      </c>
      <c r="C24" s="61"/>
      <c r="D24" s="61"/>
      <c r="E24" s="61"/>
      <c r="F24" s="77">
        <f t="shared" si="0"/>
        <v>300</v>
      </c>
      <c r="G24" s="77"/>
      <c r="H24" s="77"/>
      <c r="I24" s="77">
        <v>300</v>
      </c>
      <c r="J24" s="78"/>
      <c r="K24" s="61"/>
      <c r="L24" s="61"/>
      <c r="M24" s="61" t="s">
        <v>44</v>
      </c>
    </row>
    <row r="25" spans="1:13" ht="60">
      <c r="A25" s="5" t="s">
        <v>189</v>
      </c>
      <c r="B25" s="6">
        <v>2007</v>
      </c>
      <c r="C25" s="6"/>
      <c r="D25" s="6"/>
      <c r="E25" s="6"/>
      <c r="F25" s="6">
        <f t="shared" si="0"/>
        <v>125</v>
      </c>
      <c r="G25" s="6"/>
      <c r="H25" s="6"/>
      <c r="I25" s="6">
        <v>125</v>
      </c>
      <c r="J25" s="9"/>
      <c r="K25" s="6"/>
      <c r="L25" s="6"/>
      <c r="M25" s="6" t="s">
        <v>44</v>
      </c>
    </row>
    <row r="26" spans="1:13" s="32" customFormat="1" ht="81" customHeight="1">
      <c r="A26" s="60" t="s">
        <v>51</v>
      </c>
      <c r="B26" s="61">
        <v>2007</v>
      </c>
      <c r="C26" s="61"/>
      <c r="D26" s="61"/>
      <c r="E26" s="61"/>
      <c r="F26" s="61">
        <f t="shared" si="0"/>
        <v>500</v>
      </c>
      <c r="G26" s="61"/>
      <c r="H26" s="61"/>
      <c r="I26" s="61">
        <v>500</v>
      </c>
      <c r="J26" s="78"/>
      <c r="K26" s="61"/>
      <c r="L26" s="61"/>
      <c r="M26" s="61" t="s">
        <v>44</v>
      </c>
    </row>
    <row r="27" spans="1:13" s="32" customFormat="1" ht="146.25" customHeight="1">
      <c r="A27" s="76" t="s">
        <v>190</v>
      </c>
      <c r="B27" s="8">
        <v>2007</v>
      </c>
      <c r="C27" s="8"/>
      <c r="D27" s="8"/>
      <c r="E27" s="8"/>
      <c r="F27" s="8">
        <f t="shared" si="0"/>
        <v>975</v>
      </c>
      <c r="G27" s="8"/>
      <c r="H27" s="8"/>
      <c r="I27" s="8">
        <v>975</v>
      </c>
      <c r="J27" s="33"/>
      <c r="K27" s="8"/>
      <c r="L27" s="8"/>
      <c r="M27" s="6" t="s">
        <v>44</v>
      </c>
    </row>
    <row r="28" spans="1:13" s="32" customFormat="1" ht="45" customHeight="1">
      <c r="A28" s="7" t="s">
        <v>52</v>
      </c>
      <c r="B28" s="8">
        <v>2007</v>
      </c>
      <c r="C28" s="8"/>
      <c r="D28" s="8"/>
      <c r="E28" s="8"/>
      <c r="F28" s="8">
        <f t="shared" si="0"/>
        <v>7200</v>
      </c>
      <c r="G28" s="8"/>
      <c r="H28" s="8"/>
      <c r="I28" s="8">
        <v>7200</v>
      </c>
      <c r="J28" s="33"/>
      <c r="K28" s="8"/>
      <c r="L28" s="8"/>
      <c r="M28" s="8" t="s">
        <v>34</v>
      </c>
    </row>
    <row r="29" spans="1:13" s="32" customFormat="1" ht="49.5" customHeight="1">
      <c r="A29" s="7" t="s">
        <v>53</v>
      </c>
      <c r="B29" s="8"/>
      <c r="C29" s="8"/>
      <c r="D29" s="8"/>
      <c r="E29" s="8"/>
      <c r="F29" s="8">
        <f t="shared" si="0"/>
        <v>1500</v>
      </c>
      <c r="G29" s="8"/>
      <c r="H29" s="8"/>
      <c r="I29" s="8">
        <v>1500</v>
      </c>
      <c r="J29" s="33"/>
      <c r="K29" s="8"/>
      <c r="L29" s="8"/>
      <c r="M29" s="8" t="s">
        <v>34</v>
      </c>
    </row>
    <row r="30" spans="1:13" s="32" customFormat="1" ht="53.25" customHeight="1">
      <c r="A30" s="7" t="s">
        <v>54</v>
      </c>
      <c r="B30" s="8"/>
      <c r="C30" s="8"/>
      <c r="D30" s="8"/>
      <c r="E30" s="8"/>
      <c r="F30" s="8">
        <f t="shared" si="0"/>
        <v>1200</v>
      </c>
      <c r="G30" s="8"/>
      <c r="H30" s="8"/>
      <c r="I30" s="8">
        <v>1200</v>
      </c>
      <c r="J30" s="33"/>
      <c r="K30" s="8"/>
      <c r="L30" s="8"/>
      <c r="M30" s="8" t="s">
        <v>34</v>
      </c>
    </row>
    <row r="31" spans="1:13" s="32" customFormat="1" ht="45" customHeight="1">
      <c r="A31" s="7" t="s">
        <v>70</v>
      </c>
      <c r="B31" s="8">
        <v>2007</v>
      </c>
      <c r="C31" s="8"/>
      <c r="D31" s="8"/>
      <c r="E31" s="8"/>
      <c r="F31" s="8">
        <f t="shared" si="0"/>
        <v>700</v>
      </c>
      <c r="G31" s="8"/>
      <c r="H31" s="8"/>
      <c r="I31" s="8">
        <v>700</v>
      </c>
      <c r="J31" s="33"/>
      <c r="K31" s="8"/>
      <c r="L31" s="8"/>
      <c r="M31" s="8" t="s">
        <v>34</v>
      </c>
    </row>
    <row r="32" spans="1:13" s="32" customFormat="1" ht="62.25" customHeight="1" thickBot="1">
      <c r="A32" s="7" t="s">
        <v>71</v>
      </c>
      <c r="B32" s="8"/>
      <c r="C32" s="8"/>
      <c r="D32" s="8"/>
      <c r="E32" s="8"/>
      <c r="F32" s="8">
        <f>SUM(G32:I32,K32)</f>
        <v>36000</v>
      </c>
      <c r="G32" s="8"/>
      <c r="H32" s="8">
        <v>36000</v>
      </c>
      <c r="I32" s="8"/>
      <c r="J32" s="33"/>
      <c r="K32" s="8"/>
      <c r="L32" s="8"/>
      <c r="M32" s="8" t="s">
        <v>34</v>
      </c>
    </row>
    <row r="33" spans="1:13" s="39" customFormat="1" ht="15.75" customHeight="1" thickBot="1">
      <c r="A33" s="34" t="s">
        <v>17</v>
      </c>
      <c r="B33" s="35"/>
      <c r="C33" s="35"/>
      <c r="D33" s="36"/>
      <c r="E33" s="36"/>
      <c r="F33" s="37">
        <f aca="true" t="shared" si="1" ref="F33:K33">SUM(F10:F32)</f>
        <v>75322.251</v>
      </c>
      <c r="G33" s="37">
        <f t="shared" si="1"/>
        <v>5000</v>
      </c>
      <c r="H33" s="37">
        <f t="shared" si="1"/>
        <v>39000</v>
      </c>
      <c r="I33" s="37">
        <f t="shared" si="1"/>
        <v>31099.251</v>
      </c>
      <c r="J33" s="37">
        <f t="shared" si="1"/>
        <v>0</v>
      </c>
      <c r="K33" s="37">
        <f t="shared" si="1"/>
        <v>223</v>
      </c>
      <c r="L33" s="36"/>
      <c r="M33" s="38"/>
    </row>
    <row r="34" spans="1:13" ht="14.25">
      <c r="A34" s="227" t="s">
        <v>18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</row>
    <row r="35" spans="1:13" s="40" customFormat="1" ht="51.75" customHeight="1">
      <c r="A35" s="7" t="s">
        <v>68</v>
      </c>
      <c r="B35" s="8" t="s">
        <v>33</v>
      </c>
      <c r="C35" s="8"/>
      <c r="D35" s="8"/>
      <c r="E35" s="8"/>
      <c r="F35" s="71">
        <f aca="true" t="shared" si="2" ref="F35:F43">SUM(G35:I35,K35)</f>
        <v>125400</v>
      </c>
      <c r="G35" s="71">
        <v>46400</v>
      </c>
      <c r="H35" s="71">
        <v>31600</v>
      </c>
      <c r="I35" s="71">
        <v>3500</v>
      </c>
      <c r="J35" s="33"/>
      <c r="K35" s="71">
        <v>43900</v>
      </c>
      <c r="L35" s="8"/>
      <c r="M35" s="8" t="s">
        <v>77</v>
      </c>
    </row>
    <row r="36" spans="1:13" s="32" customFormat="1" ht="75.75" customHeight="1">
      <c r="A36" s="7" t="s">
        <v>83</v>
      </c>
      <c r="B36" s="8">
        <v>2007</v>
      </c>
      <c r="C36" s="8"/>
      <c r="D36" s="8"/>
      <c r="E36" s="8"/>
      <c r="F36" s="71">
        <f t="shared" si="2"/>
        <v>5000</v>
      </c>
      <c r="G36" s="71"/>
      <c r="H36" s="71"/>
      <c r="I36" s="71">
        <v>5000</v>
      </c>
      <c r="J36" s="33"/>
      <c r="K36" s="71"/>
      <c r="L36" s="8"/>
      <c r="M36" s="8" t="s">
        <v>77</v>
      </c>
    </row>
    <row r="37" spans="1:13" s="32" customFormat="1" ht="75.75" customHeight="1">
      <c r="A37" s="5" t="s">
        <v>84</v>
      </c>
      <c r="B37" s="6">
        <v>2007</v>
      </c>
      <c r="C37" s="45"/>
      <c r="D37" s="45"/>
      <c r="E37" s="45"/>
      <c r="F37" s="45">
        <f>SUM(G37:I37,K37)</f>
        <v>5000</v>
      </c>
      <c r="G37" s="45"/>
      <c r="H37" s="45"/>
      <c r="I37" s="57">
        <v>5000</v>
      </c>
      <c r="J37" s="46"/>
      <c r="K37" s="45"/>
      <c r="L37" s="45"/>
      <c r="M37" s="6" t="s">
        <v>16</v>
      </c>
    </row>
    <row r="38" spans="1:13" ht="62.25" customHeight="1">
      <c r="A38" s="5" t="s">
        <v>110</v>
      </c>
      <c r="B38" s="6">
        <v>2007</v>
      </c>
      <c r="C38" s="6"/>
      <c r="D38" s="45"/>
      <c r="E38" s="45"/>
      <c r="F38" s="68">
        <f>SUM(G38:I38,K38)</f>
        <v>771.945</v>
      </c>
      <c r="G38" s="45"/>
      <c r="H38" s="45"/>
      <c r="I38" s="67">
        <v>771.945</v>
      </c>
      <c r="J38" s="46"/>
      <c r="K38" s="45"/>
      <c r="L38" s="45"/>
      <c r="M38" s="6" t="s">
        <v>79</v>
      </c>
    </row>
    <row r="39" spans="1:13" ht="67.5" customHeight="1">
      <c r="A39" s="7" t="s">
        <v>111</v>
      </c>
      <c r="B39" s="8">
        <v>2007</v>
      </c>
      <c r="C39" s="8"/>
      <c r="D39" s="8"/>
      <c r="E39" s="8"/>
      <c r="F39" s="8">
        <f t="shared" si="2"/>
        <v>7000</v>
      </c>
      <c r="G39" s="8"/>
      <c r="H39" s="8"/>
      <c r="I39" s="8"/>
      <c r="J39" s="12"/>
      <c r="K39" s="8">
        <v>7000</v>
      </c>
      <c r="L39" s="8"/>
      <c r="M39" s="8" t="s">
        <v>19</v>
      </c>
    </row>
    <row r="40" spans="1:13" ht="33" customHeight="1">
      <c r="A40" s="5" t="s">
        <v>112</v>
      </c>
      <c r="B40" s="6">
        <v>2007</v>
      </c>
      <c r="C40" s="6"/>
      <c r="D40" s="6"/>
      <c r="E40" s="6"/>
      <c r="F40" s="6">
        <f t="shared" si="2"/>
        <v>2000</v>
      </c>
      <c r="G40" s="6"/>
      <c r="H40" s="6"/>
      <c r="I40" s="6">
        <v>2000</v>
      </c>
      <c r="J40" s="13"/>
      <c r="K40" s="6"/>
      <c r="L40" s="6"/>
      <c r="M40" s="6" t="s">
        <v>19</v>
      </c>
    </row>
    <row r="41" spans="1:13" ht="49.5" customHeight="1">
      <c r="A41" s="5" t="s">
        <v>113</v>
      </c>
      <c r="B41" s="6">
        <v>2007</v>
      </c>
      <c r="C41" s="6"/>
      <c r="D41" s="6"/>
      <c r="E41" s="6"/>
      <c r="F41" s="6">
        <f t="shared" si="2"/>
        <v>2000</v>
      </c>
      <c r="G41" s="6"/>
      <c r="H41" s="6"/>
      <c r="I41" s="6">
        <v>2000</v>
      </c>
      <c r="J41" s="13"/>
      <c r="K41" s="6"/>
      <c r="L41" s="6"/>
      <c r="M41" s="6" t="s">
        <v>19</v>
      </c>
    </row>
    <row r="42" spans="1:13" ht="42" customHeight="1">
      <c r="A42" s="5" t="s">
        <v>114</v>
      </c>
      <c r="B42" s="6">
        <v>2007</v>
      </c>
      <c r="C42" s="6"/>
      <c r="D42" s="6"/>
      <c r="E42" s="6"/>
      <c r="F42" s="6">
        <f t="shared" si="2"/>
        <v>2000</v>
      </c>
      <c r="G42" s="6"/>
      <c r="H42" s="6"/>
      <c r="I42" s="6">
        <v>2000</v>
      </c>
      <c r="J42" s="13"/>
      <c r="K42" s="6"/>
      <c r="L42" s="6"/>
      <c r="M42" s="6" t="s">
        <v>19</v>
      </c>
    </row>
    <row r="43" spans="1:13" ht="58.5" customHeight="1">
      <c r="A43" s="5" t="s">
        <v>115</v>
      </c>
      <c r="B43" s="6">
        <v>2007</v>
      </c>
      <c r="C43" s="6"/>
      <c r="D43" s="6"/>
      <c r="E43" s="6"/>
      <c r="F43" s="6">
        <f t="shared" si="2"/>
        <v>2000</v>
      </c>
      <c r="G43" s="6"/>
      <c r="H43" s="6"/>
      <c r="I43" s="6">
        <v>2000</v>
      </c>
      <c r="J43" s="13"/>
      <c r="K43" s="6"/>
      <c r="L43" s="6"/>
      <c r="M43" s="6" t="s">
        <v>19</v>
      </c>
    </row>
    <row r="44" spans="1:13" ht="50.25" customHeight="1">
      <c r="A44" s="26" t="s">
        <v>116</v>
      </c>
      <c r="B44" s="10">
        <v>2007</v>
      </c>
      <c r="C44" s="10" t="s">
        <v>55</v>
      </c>
      <c r="D44" s="10">
        <v>8000</v>
      </c>
      <c r="E44" s="10"/>
      <c r="F44" s="10">
        <f aca="true" t="shared" si="3" ref="F44:F55">SUM(G44:I44,K44)</f>
        <v>8000</v>
      </c>
      <c r="G44" s="10"/>
      <c r="H44" s="10"/>
      <c r="I44" s="11">
        <v>8000</v>
      </c>
      <c r="J44" s="12">
        <v>8000</v>
      </c>
      <c r="K44" s="10"/>
      <c r="L44" s="10"/>
      <c r="M44" s="10" t="s">
        <v>26</v>
      </c>
    </row>
    <row r="45" spans="1:13" ht="50.25" customHeight="1">
      <c r="A45" s="72" t="s">
        <v>117</v>
      </c>
      <c r="B45" s="11" t="s">
        <v>27</v>
      </c>
      <c r="C45" s="11"/>
      <c r="D45" s="11"/>
      <c r="E45" s="11"/>
      <c r="F45" s="11">
        <f t="shared" si="3"/>
        <v>2000</v>
      </c>
      <c r="G45" s="11"/>
      <c r="H45" s="11"/>
      <c r="I45" s="11">
        <v>2000</v>
      </c>
      <c r="J45" s="12"/>
      <c r="K45" s="11"/>
      <c r="L45" s="11"/>
      <c r="M45" s="10" t="s">
        <v>26</v>
      </c>
    </row>
    <row r="46" spans="1:13" ht="54" customHeight="1">
      <c r="A46" s="72" t="s">
        <v>118</v>
      </c>
      <c r="B46" s="10">
        <v>2007</v>
      </c>
      <c r="C46" s="10"/>
      <c r="D46" s="10">
        <v>3500</v>
      </c>
      <c r="E46" s="10"/>
      <c r="F46" s="10">
        <f t="shared" si="3"/>
        <v>3500</v>
      </c>
      <c r="G46" s="10"/>
      <c r="H46" s="10"/>
      <c r="I46" s="10"/>
      <c r="J46" s="13"/>
      <c r="K46" s="11">
        <v>3500</v>
      </c>
      <c r="L46" s="10"/>
      <c r="M46" s="10" t="s">
        <v>26</v>
      </c>
    </row>
    <row r="47" spans="1:13" ht="42" customHeight="1">
      <c r="A47" s="72" t="s">
        <v>119</v>
      </c>
      <c r="B47" s="10">
        <v>2007</v>
      </c>
      <c r="C47" s="10"/>
      <c r="D47" s="10">
        <v>6000</v>
      </c>
      <c r="E47" s="10"/>
      <c r="F47" s="10">
        <f t="shared" si="3"/>
        <v>6000</v>
      </c>
      <c r="G47" s="10"/>
      <c r="H47" s="10"/>
      <c r="I47" s="10"/>
      <c r="J47" s="13"/>
      <c r="K47" s="11">
        <v>6000</v>
      </c>
      <c r="L47" s="10"/>
      <c r="M47" s="10" t="s">
        <v>26</v>
      </c>
    </row>
    <row r="48" spans="1:13" ht="66" customHeight="1">
      <c r="A48" s="5" t="s">
        <v>120</v>
      </c>
      <c r="B48" s="10">
        <v>2007</v>
      </c>
      <c r="C48" s="6" t="s">
        <v>59</v>
      </c>
      <c r="D48" s="6"/>
      <c r="E48" s="6"/>
      <c r="F48" s="6">
        <f t="shared" si="3"/>
        <v>5300</v>
      </c>
      <c r="G48" s="6"/>
      <c r="H48" s="6"/>
      <c r="I48" s="6"/>
      <c r="J48" s="13"/>
      <c r="K48" s="6">
        <v>5300</v>
      </c>
      <c r="L48" s="6"/>
      <c r="M48" s="10" t="s">
        <v>26</v>
      </c>
    </row>
    <row r="49" spans="1:13" ht="78" customHeight="1">
      <c r="A49" s="73" t="s">
        <v>121</v>
      </c>
      <c r="B49" s="10">
        <v>2007</v>
      </c>
      <c r="C49" s="6" t="s">
        <v>56</v>
      </c>
      <c r="D49" s="6"/>
      <c r="E49" s="6"/>
      <c r="F49" s="6">
        <f t="shared" si="3"/>
        <v>650</v>
      </c>
      <c r="G49" s="6"/>
      <c r="H49" s="6"/>
      <c r="I49" s="6"/>
      <c r="J49" s="13"/>
      <c r="K49" s="6">
        <v>650</v>
      </c>
      <c r="L49" s="6"/>
      <c r="M49" s="10" t="s">
        <v>26</v>
      </c>
    </row>
    <row r="50" spans="1:13" ht="72.75" customHeight="1">
      <c r="A50" s="73" t="s">
        <v>122</v>
      </c>
      <c r="B50" s="10">
        <v>2007</v>
      </c>
      <c r="C50" s="6"/>
      <c r="D50" s="8"/>
      <c r="E50" s="8"/>
      <c r="F50" s="8">
        <f t="shared" si="3"/>
        <v>1500</v>
      </c>
      <c r="G50" s="8"/>
      <c r="H50" s="8"/>
      <c r="I50" s="8"/>
      <c r="J50" s="12"/>
      <c r="K50" s="8">
        <v>1500</v>
      </c>
      <c r="L50" s="8"/>
      <c r="M50" s="10" t="s">
        <v>26</v>
      </c>
    </row>
    <row r="51" spans="1:13" ht="81" customHeight="1">
      <c r="A51" s="73" t="s">
        <v>123</v>
      </c>
      <c r="B51" s="10">
        <v>2007</v>
      </c>
      <c r="C51" s="6"/>
      <c r="D51" s="8"/>
      <c r="E51" s="8"/>
      <c r="F51" s="8">
        <f t="shared" si="3"/>
        <v>8000</v>
      </c>
      <c r="G51" s="8"/>
      <c r="H51" s="8"/>
      <c r="I51" s="11">
        <v>8000</v>
      </c>
      <c r="J51" s="12">
        <v>8000</v>
      </c>
      <c r="K51" s="8"/>
      <c r="L51" s="8"/>
      <c r="M51" s="10" t="s">
        <v>26</v>
      </c>
    </row>
    <row r="52" spans="1:13" ht="53.25" customHeight="1">
      <c r="A52" s="5" t="s">
        <v>161</v>
      </c>
      <c r="B52" s="10">
        <v>2007</v>
      </c>
      <c r="C52" s="6"/>
      <c r="D52" s="6"/>
      <c r="E52" s="6"/>
      <c r="F52" s="6">
        <f t="shared" si="3"/>
        <v>1500</v>
      </c>
      <c r="G52" s="6"/>
      <c r="H52" s="6"/>
      <c r="I52" s="6"/>
      <c r="J52" s="13"/>
      <c r="K52" s="6">
        <v>1500</v>
      </c>
      <c r="L52" s="14"/>
      <c r="M52" s="10" t="s">
        <v>26</v>
      </c>
    </row>
    <row r="53" spans="1:13" ht="52.5" customHeight="1">
      <c r="A53" s="73" t="s">
        <v>124</v>
      </c>
      <c r="B53" s="10">
        <v>2007</v>
      </c>
      <c r="C53" s="6" t="s">
        <v>57</v>
      </c>
      <c r="D53" s="6"/>
      <c r="E53" s="6"/>
      <c r="F53" s="6">
        <f t="shared" si="3"/>
        <v>1300</v>
      </c>
      <c r="G53" s="6"/>
      <c r="H53" s="6"/>
      <c r="I53" s="10"/>
      <c r="J53" s="13"/>
      <c r="K53" s="6">
        <v>1300</v>
      </c>
      <c r="L53" s="14"/>
      <c r="M53" s="10" t="s">
        <v>26</v>
      </c>
    </row>
    <row r="54" spans="1:13" ht="52.5" customHeight="1">
      <c r="A54" s="5" t="s">
        <v>125</v>
      </c>
      <c r="B54" s="10">
        <v>2007</v>
      </c>
      <c r="C54" s="6"/>
      <c r="D54" s="6"/>
      <c r="E54" s="6"/>
      <c r="F54" s="6">
        <f t="shared" si="3"/>
        <v>850</v>
      </c>
      <c r="G54" s="6"/>
      <c r="H54" s="6"/>
      <c r="I54" s="6">
        <v>850</v>
      </c>
      <c r="J54" s="28"/>
      <c r="K54" s="6"/>
      <c r="L54" s="6"/>
      <c r="M54" s="6" t="s">
        <v>20</v>
      </c>
    </row>
    <row r="55" spans="1:13" ht="52.5" customHeight="1">
      <c r="A55" s="5" t="s">
        <v>126</v>
      </c>
      <c r="B55" s="75" t="s">
        <v>166</v>
      </c>
      <c r="C55" s="6" t="s">
        <v>159</v>
      </c>
      <c r="D55" s="6"/>
      <c r="E55" s="6"/>
      <c r="F55" s="6">
        <f t="shared" si="3"/>
        <v>2000</v>
      </c>
      <c r="G55" s="6"/>
      <c r="H55" s="6"/>
      <c r="I55" s="6">
        <v>2000</v>
      </c>
      <c r="J55" s="13"/>
      <c r="K55" s="6"/>
      <c r="L55" s="6"/>
      <c r="M55" s="6" t="s">
        <v>20</v>
      </c>
    </row>
    <row r="56" spans="1:13" ht="52.5" customHeight="1">
      <c r="A56" s="5" t="s">
        <v>127</v>
      </c>
      <c r="B56" s="75" t="s">
        <v>167</v>
      </c>
      <c r="C56" s="6" t="s">
        <v>160</v>
      </c>
      <c r="D56" s="6"/>
      <c r="E56" s="6"/>
      <c r="F56" s="6">
        <f aca="true" t="shared" si="4" ref="F56:F71">SUM(G56:I56,K56)</f>
        <v>1600</v>
      </c>
      <c r="G56" s="6"/>
      <c r="H56" s="6"/>
      <c r="I56" s="6">
        <v>1600</v>
      </c>
      <c r="J56" s="13"/>
      <c r="K56" s="6"/>
      <c r="L56" s="6"/>
      <c r="M56" s="6" t="s">
        <v>20</v>
      </c>
    </row>
    <row r="57" spans="1:13" ht="52.5" customHeight="1">
      <c r="A57" s="5" t="s">
        <v>128</v>
      </c>
      <c r="B57" s="75" t="s">
        <v>168</v>
      </c>
      <c r="C57" s="6" t="s">
        <v>169</v>
      </c>
      <c r="D57" s="6"/>
      <c r="E57" s="6"/>
      <c r="F57" s="6">
        <f t="shared" si="4"/>
        <v>900</v>
      </c>
      <c r="G57" s="6"/>
      <c r="H57" s="6"/>
      <c r="I57" s="6">
        <v>900</v>
      </c>
      <c r="J57" s="13"/>
      <c r="K57" s="6"/>
      <c r="L57" s="6"/>
      <c r="M57" s="6" t="s">
        <v>20</v>
      </c>
    </row>
    <row r="58" spans="1:13" ht="52.5" customHeight="1">
      <c r="A58" s="5" t="s">
        <v>129</v>
      </c>
      <c r="B58" s="75" t="s">
        <v>171</v>
      </c>
      <c r="C58" s="6" t="s">
        <v>170</v>
      </c>
      <c r="D58" s="6"/>
      <c r="E58" s="6"/>
      <c r="F58" s="6">
        <f t="shared" si="4"/>
        <v>950</v>
      </c>
      <c r="G58" s="6"/>
      <c r="H58" s="6"/>
      <c r="I58" s="6">
        <v>950</v>
      </c>
      <c r="J58" s="13"/>
      <c r="K58" s="6"/>
      <c r="L58" s="6"/>
      <c r="M58" s="6" t="s">
        <v>20</v>
      </c>
    </row>
    <row r="59" spans="1:13" ht="52.5" customHeight="1">
      <c r="A59" s="5" t="s">
        <v>130</v>
      </c>
      <c r="B59" s="10">
        <v>2007</v>
      </c>
      <c r="C59" s="6"/>
      <c r="D59" s="6"/>
      <c r="E59" s="6"/>
      <c r="F59" s="6">
        <f t="shared" si="4"/>
        <v>1000</v>
      </c>
      <c r="G59" s="6"/>
      <c r="H59" s="6"/>
      <c r="I59" s="6">
        <v>1000</v>
      </c>
      <c r="J59" s="13"/>
      <c r="K59" s="6"/>
      <c r="L59" s="6"/>
      <c r="M59" s="6" t="s">
        <v>20</v>
      </c>
    </row>
    <row r="60" spans="1:13" ht="52.5" customHeight="1">
      <c r="A60" s="5" t="s">
        <v>173</v>
      </c>
      <c r="B60" s="75" t="s">
        <v>171</v>
      </c>
      <c r="C60" s="6" t="s">
        <v>172</v>
      </c>
      <c r="D60" s="6"/>
      <c r="E60" s="6"/>
      <c r="F60" s="6">
        <f t="shared" si="4"/>
        <v>1980</v>
      </c>
      <c r="G60" s="6"/>
      <c r="H60" s="6"/>
      <c r="I60" s="6">
        <v>1980</v>
      </c>
      <c r="J60" s="13"/>
      <c r="K60" s="6"/>
      <c r="L60" s="6"/>
      <c r="M60" s="6" t="s">
        <v>20</v>
      </c>
    </row>
    <row r="61" spans="1:13" ht="52.5" customHeight="1">
      <c r="A61" s="5" t="s">
        <v>131</v>
      </c>
      <c r="B61" s="10">
        <v>2007</v>
      </c>
      <c r="C61" s="6" t="s">
        <v>174</v>
      </c>
      <c r="D61" s="6"/>
      <c r="E61" s="6"/>
      <c r="F61" s="6">
        <f t="shared" si="4"/>
        <v>300</v>
      </c>
      <c r="G61" s="6"/>
      <c r="H61" s="6"/>
      <c r="I61" s="6">
        <v>300</v>
      </c>
      <c r="J61" s="13"/>
      <c r="K61" s="6"/>
      <c r="L61" s="6"/>
      <c r="M61" s="6" t="s">
        <v>20</v>
      </c>
    </row>
    <row r="62" spans="1:13" ht="52.5" customHeight="1">
      <c r="A62" s="5" t="s">
        <v>177</v>
      </c>
      <c r="B62" s="75" t="s">
        <v>175</v>
      </c>
      <c r="C62" s="6" t="s">
        <v>176</v>
      </c>
      <c r="D62" s="6"/>
      <c r="E62" s="6"/>
      <c r="F62" s="6">
        <f t="shared" si="4"/>
        <v>660</v>
      </c>
      <c r="G62" s="6"/>
      <c r="H62" s="6"/>
      <c r="I62" s="6">
        <v>660</v>
      </c>
      <c r="J62" s="13"/>
      <c r="K62" s="6"/>
      <c r="L62" s="6"/>
      <c r="M62" s="6" t="s">
        <v>20</v>
      </c>
    </row>
    <row r="63" spans="1:13" ht="52.5" customHeight="1">
      <c r="A63" s="5" t="s">
        <v>132</v>
      </c>
      <c r="B63" s="10" t="s">
        <v>178</v>
      </c>
      <c r="C63" s="6" t="s">
        <v>179</v>
      </c>
      <c r="D63" s="6"/>
      <c r="E63" s="6"/>
      <c r="F63" s="6">
        <f t="shared" si="4"/>
        <v>1500</v>
      </c>
      <c r="G63" s="6"/>
      <c r="H63" s="6"/>
      <c r="I63" s="6">
        <v>1500</v>
      </c>
      <c r="J63" s="13"/>
      <c r="K63" s="6"/>
      <c r="L63" s="6"/>
      <c r="M63" s="6" t="s">
        <v>20</v>
      </c>
    </row>
    <row r="64" spans="1:13" ht="41.25" customHeight="1">
      <c r="A64" s="5" t="s">
        <v>133</v>
      </c>
      <c r="B64" s="10">
        <v>2007</v>
      </c>
      <c r="C64" s="6"/>
      <c r="D64" s="6"/>
      <c r="E64" s="6"/>
      <c r="F64" s="6">
        <f t="shared" si="4"/>
        <v>400</v>
      </c>
      <c r="G64" s="6"/>
      <c r="H64" s="6"/>
      <c r="I64" s="6">
        <v>400</v>
      </c>
      <c r="J64" s="13"/>
      <c r="K64" s="6"/>
      <c r="L64" s="6"/>
      <c r="M64" s="6" t="s">
        <v>20</v>
      </c>
    </row>
    <row r="65" spans="1:13" ht="94.5" customHeight="1">
      <c r="A65" s="5" t="s">
        <v>134</v>
      </c>
      <c r="B65" s="10">
        <v>2007</v>
      </c>
      <c r="C65" s="6"/>
      <c r="D65" s="6"/>
      <c r="E65" s="6"/>
      <c r="F65" s="6">
        <f t="shared" si="4"/>
        <v>300</v>
      </c>
      <c r="G65" s="6"/>
      <c r="H65" s="6"/>
      <c r="I65" s="6">
        <v>300</v>
      </c>
      <c r="J65" s="13"/>
      <c r="K65" s="6"/>
      <c r="L65" s="6"/>
      <c r="M65" s="6" t="s">
        <v>20</v>
      </c>
    </row>
    <row r="66" spans="1:13" ht="58.5" customHeight="1">
      <c r="A66" s="5" t="s">
        <v>135</v>
      </c>
      <c r="B66" s="10" t="s">
        <v>180</v>
      </c>
      <c r="C66" s="6" t="s">
        <v>181</v>
      </c>
      <c r="D66" s="6"/>
      <c r="E66" s="6"/>
      <c r="F66" s="6">
        <f t="shared" si="4"/>
        <v>600</v>
      </c>
      <c r="G66" s="6"/>
      <c r="H66" s="6"/>
      <c r="I66" s="6">
        <v>600</v>
      </c>
      <c r="J66" s="13"/>
      <c r="K66" s="6"/>
      <c r="L66" s="6"/>
      <c r="M66" s="6" t="s">
        <v>20</v>
      </c>
    </row>
    <row r="67" spans="1:13" ht="118.5" customHeight="1">
      <c r="A67" s="5" t="s">
        <v>136</v>
      </c>
      <c r="B67" s="10" t="s">
        <v>182</v>
      </c>
      <c r="C67" s="6" t="s">
        <v>183</v>
      </c>
      <c r="D67" s="6"/>
      <c r="E67" s="6"/>
      <c r="F67" s="6">
        <f t="shared" si="4"/>
        <v>1300</v>
      </c>
      <c r="G67" s="6"/>
      <c r="H67" s="6"/>
      <c r="I67" s="6">
        <v>1300</v>
      </c>
      <c r="J67" s="13"/>
      <c r="K67" s="6"/>
      <c r="L67" s="6"/>
      <c r="M67" s="6" t="s">
        <v>20</v>
      </c>
    </row>
    <row r="68" spans="1:13" ht="52.5" customHeight="1">
      <c r="A68" s="5" t="s">
        <v>137</v>
      </c>
      <c r="B68" s="75" t="s">
        <v>184</v>
      </c>
      <c r="C68" s="6" t="s">
        <v>185</v>
      </c>
      <c r="D68" s="6"/>
      <c r="E68" s="6"/>
      <c r="F68" s="6">
        <f t="shared" si="4"/>
        <v>230</v>
      </c>
      <c r="G68" s="6"/>
      <c r="H68" s="6"/>
      <c r="I68" s="6">
        <v>230</v>
      </c>
      <c r="J68" s="13"/>
      <c r="K68" s="6"/>
      <c r="L68" s="6"/>
      <c r="M68" s="6" t="s">
        <v>20</v>
      </c>
    </row>
    <row r="69" spans="1:13" ht="52.5" customHeight="1">
      <c r="A69" s="5" t="s">
        <v>138</v>
      </c>
      <c r="B69" s="10">
        <v>2007</v>
      </c>
      <c r="C69" s="6"/>
      <c r="D69" s="6"/>
      <c r="E69" s="6"/>
      <c r="F69" s="6">
        <f t="shared" si="4"/>
        <v>400</v>
      </c>
      <c r="G69" s="6"/>
      <c r="H69" s="6"/>
      <c r="I69" s="6">
        <v>400</v>
      </c>
      <c r="J69" s="13"/>
      <c r="K69" s="6"/>
      <c r="L69" s="6"/>
      <c r="M69" s="6" t="s">
        <v>20</v>
      </c>
    </row>
    <row r="70" spans="1:13" ht="52.5" customHeight="1">
      <c r="A70" s="5" t="s">
        <v>139</v>
      </c>
      <c r="B70" s="10" t="s">
        <v>182</v>
      </c>
      <c r="C70" s="6" t="s">
        <v>186</v>
      </c>
      <c r="D70" s="6"/>
      <c r="E70" s="6"/>
      <c r="F70" s="6">
        <f t="shared" si="4"/>
        <v>500</v>
      </c>
      <c r="G70" s="6"/>
      <c r="H70" s="6"/>
      <c r="I70" s="6">
        <v>500</v>
      </c>
      <c r="J70" s="13"/>
      <c r="K70" s="6"/>
      <c r="L70" s="6"/>
      <c r="M70" s="6" t="s">
        <v>20</v>
      </c>
    </row>
    <row r="71" spans="1:13" ht="54.75" customHeight="1">
      <c r="A71" s="5" t="s">
        <v>140</v>
      </c>
      <c r="B71" s="75" t="s">
        <v>187</v>
      </c>
      <c r="C71" s="6" t="s">
        <v>188</v>
      </c>
      <c r="D71" s="6"/>
      <c r="E71" s="6"/>
      <c r="F71" s="6">
        <f t="shared" si="4"/>
        <v>176</v>
      </c>
      <c r="G71" s="6"/>
      <c r="H71" s="6"/>
      <c r="I71" s="6">
        <v>176</v>
      </c>
      <c r="J71" s="13"/>
      <c r="K71" s="6"/>
      <c r="L71" s="6"/>
      <c r="M71" s="6" t="s">
        <v>20</v>
      </c>
    </row>
    <row r="72" spans="1:13" ht="86.25" customHeight="1">
      <c r="A72" s="7" t="s">
        <v>81</v>
      </c>
      <c r="B72" s="6">
        <v>2007</v>
      </c>
      <c r="C72" s="6" t="s">
        <v>58</v>
      </c>
      <c r="D72" s="6"/>
      <c r="E72" s="6"/>
      <c r="F72" s="6">
        <f aca="true" t="shared" si="5" ref="F72:F81">SUM(G72:I72,K72)</f>
        <v>2500</v>
      </c>
      <c r="G72" s="6"/>
      <c r="H72" s="6"/>
      <c r="I72" s="6">
        <v>2500</v>
      </c>
      <c r="J72" s="13">
        <v>1000</v>
      </c>
      <c r="K72" s="29"/>
      <c r="L72" s="6"/>
      <c r="M72" s="6" t="s">
        <v>37</v>
      </c>
    </row>
    <row r="73" spans="1:13" ht="83.25" customHeight="1">
      <c r="A73" s="5" t="s">
        <v>141</v>
      </c>
      <c r="B73" s="6">
        <v>2007</v>
      </c>
      <c r="C73" s="6"/>
      <c r="D73" s="6"/>
      <c r="E73" s="6"/>
      <c r="F73" s="6">
        <f t="shared" si="5"/>
        <v>400</v>
      </c>
      <c r="G73" s="6"/>
      <c r="H73" s="6"/>
      <c r="I73" s="6">
        <v>400</v>
      </c>
      <c r="J73" s="13"/>
      <c r="K73" s="6"/>
      <c r="L73" s="6"/>
      <c r="M73" s="6" t="s">
        <v>37</v>
      </c>
    </row>
    <row r="74" spans="1:13" ht="96" customHeight="1">
      <c r="A74" s="5" t="s">
        <v>142</v>
      </c>
      <c r="B74" s="6">
        <v>2007</v>
      </c>
      <c r="C74" s="6"/>
      <c r="D74" s="6"/>
      <c r="E74" s="6"/>
      <c r="F74" s="6">
        <f t="shared" si="5"/>
        <v>120</v>
      </c>
      <c r="G74" s="6"/>
      <c r="H74" s="6"/>
      <c r="I74" s="10">
        <v>120</v>
      </c>
      <c r="J74" s="13">
        <v>120</v>
      </c>
      <c r="K74" s="29"/>
      <c r="L74" s="6"/>
      <c r="M74" s="6" t="s">
        <v>37</v>
      </c>
    </row>
    <row r="75" spans="1:13" ht="99" customHeight="1">
      <c r="A75" s="5" t="s">
        <v>143</v>
      </c>
      <c r="B75" s="6">
        <v>2007</v>
      </c>
      <c r="C75" s="6"/>
      <c r="D75" s="6"/>
      <c r="E75" s="6"/>
      <c r="F75" s="6">
        <f t="shared" si="5"/>
        <v>3000</v>
      </c>
      <c r="G75" s="6"/>
      <c r="H75" s="6"/>
      <c r="I75" s="6">
        <v>3000</v>
      </c>
      <c r="J75" s="13">
        <v>1000</v>
      </c>
      <c r="K75" s="29"/>
      <c r="L75" s="6"/>
      <c r="M75" s="6" t="s">
        <v>37</v>
      </c>
    </row>
    <row r="76" spans="1:13" ht="61.5" customHeight="1">
      <c r="A76" s="5" t="s">
        <v>144</v>
      </c>
      <c r="B76" s="6">
        <v>2007</v>
      </c>
      <c r="C76" s="6"/>
      <c r="D76" s="6"/>
      <c r="E76" s="6"/>
      <c r="F76" s="6">
        <f t="shared" si="5"/>
        <v>300</v>
      </c>
      <c r="G76" s="6"/>
      <c r="H76" s="6"/>
      <c r="I76" s="6">
        <v>300</v>
      </c>
      <c r="J76" s="13"/>
      <c r="K76" s="6"/>
      <c r="L76" s="6"/>
      <c r="M76" s="6" t="s">
        <v>37</v>
      </c>
    </row>
    <row r="77" spans="1:13" ht="52.5" customHeight="1">
      <c r="A77" s="5" t="s">
        <v>145</v>
      </c>
      <c r="B77" s="6">
        <v>2007</v>
      </c>
      <c r="C77" s="6"/>
      <c r="D77" s="6"/>
      <c r="E77" s="6"/>
      <c r="F77" s="6">
        <f t="shared" si="5"/>
        <v>200</v>
      </c>
      <c r="G77" s="6"/>
      <c r="H77" s="6"/>
      <c r="I77" s="10">
        <v>200</v>
      </c>
      <c r="J77" s="13">
        <v>200</v>
      </c>
      <c r="K77" s="29"/>
      <c r="L77" s="6"/>
      <c r="M77" s="6" t="s">
        <v>37</v>
      </c>
    </row>
    <row r="78" spans="1:13" ht="62.25" customHeight="1">
      <c r="A78" s="5" t="s">
        <v>146</v>
      </c>
      <c r="B78" s="6">
        <v>2007</v>
      </c>
      <c r="C78" s="6"/>
      <c r="D78" s="6"/>
      <c r="E78" s="6"/>
      <c r="F78" s="6">
        <f t="shared" si="5"/>
        <v>200</v>
      </c>
      <c r="G78" s="6"/>
      <c r="H78" s="6"/>
      <c r="I78" s="6">
        <v>200</v>
      </c>
      <c r="J78" s="9"/>
      <c r="K78" s="6"/>
      <c r="L78" s="6"/>
      <c r="M78" s="6" t="s">
        <v>37</v>
      </c>
    </row>
    <row r="79" spans="1:13" ht="57.75" customHeight="1">
      <c r="A79" s="5" t="s">
        <v>147</v>
      </c>
      <c r="B79" s="6">
        <v>2007</v>
      </c>
      <c r="C79" s="6"/>
      <c r="D79" s="6"/>
      <c r="E79" s="6"/>
      <c r="F79" s="6">
        <f t="shared" si="5"/>
        <v>2200</v>
      </c>
      <c r="G79" s="6"/>
      <c r="H79" s="6"/>
      <c r="I79" s="10">
        <v>2200</v>
      </c>
      <c r="J79" s="9">
        <v>2200</v>
      </c>
      <c r="K79" s="6"/>
      <c r="L79" s="6"/>
      <c r="M79" s="6" t="s">
        <v>37</v>
      </c>
    </row>
    <row r="80" spans="1:13" ht="51.75" customHeight="1">
      <c r="A80" s="5" t="s">
        <v>148</v>
      </c>
      <c r="B80" s="6">
        <v>2007</v>
      </c>
      <c r="C80" s="6"/>
      <c r="D80" s="6"/>
      <c r="E80" s="6"/>
      <c r="F80" s="6">
        <f t="shared" si="5"/>
        <v>350</v>
      </c>
      <c r="G80" s="6"/>
      <c r="H80" s="6"/>
      <c r="I80" s="6">
        <v>350</v>
      </c>
      <c r="J80" s="9"/>
      <c r="K80" s="6"/>
      <c r="L80" s="6"/>
      <c r="M80" s="6" t="s">
        <v>37</v>
      </c>
    </row>
    <row r="81" spans="1:13" ht="52.5" customHeight="1">
      <c r="A81" s="5" t="s">
        <v>149</v>
      </c>
      <c r="B81" s="6">
        <v>2007</v>
      </c>
      <c r="C81" s="6"/>
      <c r="D81" s="6"/>
      <c r="E81" s="6"/>
      <c r="F81" s="6">
        <f t="shared" si="5"/>
        <v>200</v>
      </c>
      <c r="G81" s="6"/>
      <c r="H81" s="6"/>
      <c r="I81" s="6">
        <v>200</v>
      </c>
      <c r="J81" s="13">
        <v>200</v>
      </c>
      <c r="K81" s="6"/>
      <c r="L81" s="6"/>
      <c r="M81" s="6" t="s">
        <v>37</v>
      </c>
    </row>
    <row r="82" spans="1:13" ht="69" customHeight="1">
      <c r="A82" s="5" t="s">
        <v>150</v>
      </c>
      <c r="B82" s="6">
        <v>2007</v>
      </c>
      <c r="C82" s="6"/>
      <c r="D82" s="6"/>
      <c r="E82" s="6"/>
      <c r="F82" s="6">
        <f>SUM(G82:I82,K83)</f>
        <v>120</v>
      </c>
      <c r="G82" s="6"/>
      <c r="H82" s="6"/>
      <c r="I82" s="6">
        <v>120</v>
      </c>
      <c r="J82" s="9"/>
      <c r="K82" s="6"/>
      <c r="L82" s="6"/>
      <c r="M82" s="6" t="s">
        <v>37</v>
      </c>
    </row>
    <row r="83" spans="1:13" ht="89.25" customHeight="1">
      <c r="A83" s="5" t="s">
        <v>151</v>
      </c>
      <c r="B83" s="6">
        <v>2007</v>
      </c>
      <c r="C83" s="6"/>
      <c r="D83" s="6"/>
      <c r="E83" s="6"/>
      <c r="F83" s="6">
        <f>SUM(G83:I83,K84)</f>
        <v>2500</v>
      </c>
      <c r="G83" s="6"/>
      <c r="H83" s="6"/>
      <c r="I83" s="6">
        <v>2500</v>
      </c>
      <c r="J83" s="9"/>
      <c r="K83" s="6"/>
      <c r="L83" s="6"/>
      <c r="M83" s="6" t="s">
        <v>37</v>
      </c>
    </row>
    <row r="84" spans="1:13" ht="84" customHeight="1">
      <c r="A84" s="5" t="s">
        <v>152</v>
      </c>
      <c r="B84" s="6">
        <v>2007</v>
      </c>
      <c r="C84" s="6"/>
      <c r="D84" s="6"/>
      <c r="E84" s="6"/>
      <c r="F84" s="29">
        <f aca="true" t="shared" si="6" ref="F84:F90">SUM(G84:I84,K84)</f>
        <v>2200</v>
      </c>
      <c r="G84" s="29"/>
      <c r="H84" s="29"/>
      <c r="I84" s="29">
        <v>2200</v>
      </c>
      <c r="J84" s="9"/>
      <c r="K84" s="6"/>
      <c r="L84" s="6"/>
      <c r="M84" s="6" t="s">
        <v>37</v>
      </c>
    </row>
    <row r="85" spans="1:13" ht="120" customHeight="1">
      <c r="A85" s="5" t="s">
        <v>153</v>
      </c>
      <c r="B85" s="6">
        <v>2007</v>
      </c>
      <c r="C85" s="6"/>
      <c r="D85" s="6"/>
      <c r="E85" s="6"/>
      <c r="F85" s="6">
        <f t="shared" si="6"/>
        <v>3500</v>
      </c>
      <c r="G85" s="6"/>
      <c r="H85" s="6"/>
      <c r="I85" s="6">
        <v>3500</v>
      </c>
      <c r="J85" s="9"/>
      <c r="K85" s="6"/>
      <c r="L85" s="6"/>
      <c r="M85" s="6" t="s">
        <v>37</v>
      </c>
    </row>
    <row r="86" spans="1:13" ht="118.5" customHeight="1">
      <c r="A86" s="5" t="s">
        <v>154</v>
      </c>
      <c r="B86" s="6">
        <v>2007</v>
      </c>
      <c r="C86" s="6"/>
      <c r="D86" s="6"/>
      <c r="E86" s="6"/>
      <c r="F86" s="6">
        <f t="shared" si="6"/>
        <v>2500</v>
      </c>
      <c r="G86" s="6"/>
      <c r="H86" s="6"/>
      <c r="I86" s="6">
        <v>2500</v>
      </c>
      <c r="J86" s="9">
        <v>2500</v>
      </c>
      <c r="K86" s="6"/>
      <c r="L86" s="6"/>
      <c r="M86" s="6" t="s">
        <v>37</v>
      </c>
    </row>
    <row r="87" spans="1:13" ht="66" customHeight="1">
      <c r="A87" s="5" t="s">
        <v>155</v>
      </c>
      <c r="B87" s="6">
        <v>2007</v>
      </c>
      <c r="C87" s="6"/>
      <c r="D87" s="6"/>
      <c r="E87" s="6"/>
      <c r="F87" s="6">
        <f t="shared" si="6"/>
        <v>1200</v>
      </c>
      <c r="G87" s="6"/>
      <c r="H87" s="6"/>
      <c r="I87" s="6">
        <v>1200</v>
      </c>
      <c r="J87" s="9"/>
      <c r="K87" s="6"/>
      <c r="L87" s="6"/>
      <c r="M87" s="6" t="s">
        <v>37</v>
      </c>
    </row>
    <row r="88" spans="1:13" ht="73.5" customHeight="1">
      <c r="A88" s="5" t="s">
        <v>156</v>
      </c>
      <c r="B88" s="6">
        <v>2007</v>
      </c>
      <c r="C88" s="6"/>
      <c r="D88" s="6"/>
      <c r="E88" s="6"/>
      <c r="F88" s="6">
        <f t="shared" si="6"/>
        <v>2400</v>
      </c>
      <c r="G88" s="6"/>
      <c r="H88" s="6"/>
      <c r="I88" s="6">
        <v>2400</v>
      </c>
      <c r="J88" s="9"/>
      <c r="K88" s="6"/>
      <c r="L88" s="6"/>
      <c r="M88" s="6" t="s">
        <v>37</v>
      </c>
    </row>
    <row r="89" spans="1:13" ht="55.5" customHeight="1">
      <c r="A89" s="5" t="s">
        <v>157</v>
      </c>
      <c r="B89" s="6">
        <v>2007</v>
      </c>
      <c r="C89" s="6"/>
      <c r="D89" s="6"/>
      <c r="E89" s="6"/>
      <c r="F89" s="6">
        <f t="shared" si="6"/>
        <v>20000</v>
      </c>
      <c r="G89" s="6"/>
      <c r="H89" s="6"/>
      <c r="I89" s="30">
        <v>20000</v>
      </c>
      <c r="J89" s="9"/>
      <c r="K89" s="6"/>
      <c r="L89" s="6"/>
      <c r="M89" s="6" t="s">
        <v>37</v>
      </c>
    </row>
    <row r="90" spans="1:13" s="39" customFormat="1" ht="81" customHeight="1" thickBot="1">
      <c r="A90" s="5" t="s">
        <v>158</v>
      </c>
      <c r="B90" s="6">
        <v>2007</v>
      </c>
      <c r="C90" s="6"/>
      <c r="D90" s="6"/>
      <c r="E90" s="6"/>
      <c r="F90" s="6">
        <f t="shared" si="6"/>
        <v>500</v>
      </c>
      <c r="G90" s="6"/>
      <c r="H90" s="6"/>
      <c r="I90" s="6">
        <v>500</v>
      </c>
      <c r="J90" s="9">
        <v>500</v>
      </c>
      <c r="K90" s="6"/>
      <c r="L90" s="6"/>
      <c r="M90" s="6" t="s">
        <v>37</v>
      </c>
    </row>
    <row r="91" spans="1:13" s="15" customFormat="1" ht="21.75" customHeight="1" thickBot="1">
      <c r="A91" s="34" t="s">
        <v>17</v>
      </c>
      <c r="B91" s="37"/>
      <c r="C91" s="37"/>
      <c r="D91" s="37"/>
      <c r="E91" s="37"/>
      <c r="F91" s="42">
        <f aca="true" t="shared" si="7" ref="F91:K91">SUM(F35:F90)</f>
        <v>248957.945</v>
      </c>
      <c r="G91" s="42">
        <f t="shared" si="7"/>
        <v>46400</v>
      </c>
      <c r="H91" s="42">
        <f t="shared" si="7"/>
        <v>31600</v>
      </c>
      <c r="I91" s="42">
        <f t="shared" si="7"/>
        <v>100307.945</v>
      </c>
      <c r="J91" s="42">
        <f t="shared" si="7"/>
        <v>23720</v>
      </c>
      <c r="K91" s="42">
        <f t="shared" si="7"/>
        <v>70650</v>
      </c>
      <c r="L91" s="37"/>
      <c r="M91" s="41"/>
    </row>
    <row r="92" spans="1:13" ht="24.75" customHeight="1">
      <c r="A92" s="222" t="s">
        <v>29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4"/>
    </row>
    <row r="93" spans="1:13" ht="45.75" thickBot="1">
      <c r="A93" s="5" t="s">
        <v>60</v>
      </c>
      <c r="B93" s="6" t="s">
        <v>30</v>
      </c>
      <c r="C93" s="6" t="s">
        <v>31</v>
      </c>
      <c r="D93" s="16">
        <v>10000</v>
      </c>
      <c r="E93" s="16">
        <v>10000</v>
      </c>
      <c r="F93" s="6">
        <f>SUM(G93:I93,K93)</f>
        <v>3000</v>
      </c>
      <c r="G93" s="6"/>
      <c r="H93" s="6"/>
      <c r="I93" s="6">
        <v>3000</v>
      </c>
      <c r="J93" s="9"/>
      <c r="K93" s="6"/>
      <c r="L93" s="6"/>
      <c r="M93" s="6" t="s">
        <v>77</v>
      </c>
    </row>
    <row r="94" spans="1:13" ht="15">
      <c r="A94" s="17" t="s">
        <v>17</v>
      </c>
      <c r="B94" s="18"/>
      <c r="C94" s="18"/>
      <c r="D94" s="19"/>
      <c r="E94" s="19"/>
      <c r="F94" s="31">
        <f aca="true" t="shared" si="8" ref="F94:K94">SUM(F93:F93)</f>
        <v>3000</v>
      </c>
      <c r="G94" s="31">
        <f t="shared" si="8"/>
        <v>0</v>
      </c>
      <c r="H94" s="31">
        <f t="shared" si="8"/>
        <v>0</v>
      </c>
      <c r="I94" s="31">
        <f t="shared" si="8"/>
        <v>3000</v>
      </c>
      <c r="J94" s="31">
        <f t="shared" si="8"/>
        <v>0</v>
      </c>
      <c r="K94" s="31">
        <f t="shared" si="8"/>
        <v>0</v>
      </c>
      <c r="L94" s="19"/>
      <c r="M94" s="20"/>
    </row>
    <row r="95" spans="1:13" ht="15" thickBot="1">
      <c r="A95" s="21" t="s">
        <v>21</v>
      </c>
      <c r="B95" s="22"/>
      <c r="C95" s="22"/>
      <c r="D95" s="23"/>
      <c r="E95" s="23"/>
      <c r="F95" s="24">
        <f aca="true" t="shared" si="9" ref="F95:K95">SUM(F33,F91,F94)</f>
        <v>327280.196</v>
      </c>
      <c r="G95" s="24">
        <f t="shared" si="9"/>
        <v>51400</v>
      </c>
      <c r="H95" s="24">
        <f t="shared" si="9"/>
        <v>70600</v>
      </c>
      <c r="I95" s="24">
        <f t="shared" si="9"/>
        <v>134407.196</v>
      </c>
      <c r="J95" s="24">
        <f t="shared" si="9"/>
        <v>23720</v>
      </c>
      <c r="K95" s="24">
        <f t="shared" si="9"/>
        <v>70873</v>
      </c>
      <c r="L95" s="23"/>
      <c r="M95" s="25"/>
    </row>
    <row r="96" spans="1:13" ht="15">
      <c r="A96" s="2" t="s">
        <v>22</v>
      </c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</row>
  </sheetData>
  <mergeCells count="19">
    <mergeCell ref="A3:M3"/>
    <mergeCell ref="A4:M4"/>
    <mergeCell ref="A6:A8"/>
    <mergeCell ref="B6:B8"/>
    <mergeCell ref="C6:C8"/>
    <mergeCell ref="D6:E6"/>
    <mergeCell ref="F6:K6"/>
    <mergeCell ref="L6:L8"/>
    <mergeCell ref="M6:M8"/>
    <mergeCell ref="D7:D8"/>
    <mergeCell ref="A92:M92"/>
    <mergeCell ref="I7:J7"/>
    <mergeCell ref="K7:K8"/>
    <mergeCell ref="A9:M9"/>
    <mergeCell ref="A34:M34"/>
    <mergeCell ref="E7:E8"/>
    <mergeCell ref="F7:F8"/>
    <mergeCell ref="G7:G8"/>
    <mergeCell ref="H7:H8"/>
  </mergeCells>
  <printOptions/>
  <pageMargins left="0.28" right="0.33" top="0.51" bottom="0.2" header="0.47" footer="0.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6">
      <selection activeCell="C52" sqref="C52"/>
    </sheetView>
  </sheetViews>
  <sheetFormatPr defaultColWidth="9.140625" defaultRowHeight="12.75"/>
  <cols>
    <col min="1" max="1" width="28.8515625" style="1" customWidth="1"/>
    <col min="2" max="2" width="9.140625" style="1" customWidth="1"/>
    <col min="3" max="3" width="7.421875" style="1" customWidth="1"/>
    <col min="4" max="4" width="9.57421875" style="1" customWidth="1"/>
    <col min="5" max="5" width="9.140625" style="1" customWidth="1"/>
    <col min="6" max="6" width="8.8515625" style="1" customWidth="1"/>
    <col min="7" max="9" width="9.140625" style="1" customWidth="1"/>
    <col min="10" max="10" width="12.28125" style="1" customWidth="1"/>
    <col min="11" max="11" width="7.421875" style="1" customWidth="1"/>
    <col min="12" max="12" width="7.57421875" style="1" customWidth="1"/>
    <col min="13" max="13" width="15.7109375" style="1" customWidth="1"/>
    <col min="14" max="16384" width="9.140625" style="1" customWidth="1"/>
  </cols>
  <sheetData>
    <row r="1" spans="9:13" ht="15">
      <c r="I1" s="2"/>
      <c r="J1" s="3"/>
      <c r="K1" s="2"/>
      <c r="L1" s="2"/>
      <c r="M1" s="2"/>
    </row>
    <row r="2" spans="9:13" ht="15">
      <c r="I2" s="2"/>
      <c r="J2" s="3"/>
      <c r="K2" s="2"/>
      <c r="L2" s="2"/>
      <c r="M2" s="2"/>
    </row>
    <row r="3" spans="10:13" ht="15.75">
      <c r="J3" s="59"/>
      <c r="K3" s="59"/>
      <c r="L3" s="59" t="s">
        <v>78</v>
      </c>
      <c r="M3" s="2"/>
    </row>
    <row r="4" spans="1:13" ht="14.25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4.25">
      <c r="A5" s="228" t="s">
        <v>23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5">
      <c r="A6" s="225" t="s">
        <v>2</v>
      </c>
      <c r="B6" s="225" t="s">
        <v>3</v>
      </c>
      <c r="C6" s="225" t="s">
        <v>4</v>
      </c>
      <c r="D6" s="225" t="s">
        <v>5</v>
      </c>
      <c r="E6" s="225"/>
      <c r="F6" s="225" t="s">
        <v>25</v>
      </c>
      <c r="G6" s="225"/>
      <c r="H6" s="225"/>
      <c r="I6" s="225"/>
      <c r="J6" s="225"/>
      <c r="K6" s="225"/>
      <c r="L6" s="225" t="s">
        <v>6</v>
      </c>
      <c r="M6" s="225" t="s">
        <v>7</v>
      </c>
    </row>
    <row r="7" spans="1:13" ht="15">
      <c r="A7" s="225"/>
      <c r="B7" s="225"/>
      <c r="C7" s="225"/>
      <c r="D7" s="225" t="s">
        <v>8</v>
      </c>
      <c r="E7" s="225" t="s">
        <v>24</v>
      </c>
      <c r="F7" s="225" t="s">
        <v>9</v>
      </c>
      <c r="G7" s="225" t="s">
        <v>10</v>
      </c>
      <c r="H7" s="225" t="s">
        <v>11</v>
      </c>
      <c r="I7" s="225" t="s">
        <v>12</v>
      </c>
      <c r="J7" s="225"/>
      <c r="K7" s="225" t="s">
        <v>13</v>
      </c>
      <c r="L7" s="225"/>
      <c r="M7" s="225"/>
    </row>
    <row r="8" spans="1:13" ht="72.75" customHeight="1">
      <c r="A8" s="225"/>
      <c r="B8" s="225"/>
      <c r="C8" s="225"/>
      <c r="D8" s="225"/>
      <c r="E8" s="225"/>
      <c r="F8" s="225"/>
      <c r="G8" s="225"/>
      <c r="H8" s="225"/>
      <c r="I8" s="4" t="s">
        <v>0</v>
      </c>
      <c r="J8" s="70" t="s">
        <v>82</v>
      </c>
      <c r="K8" s="225"/>
      <c r="L8" s="225"/>
      <c r="M8" s="225"/>
    </row>
    <row r="9" spans="1:13" ht="14.25">
      <c r="A9" s="226" t="s">
        <v>15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0" spans="1:13" ht="44.25" customHeight="1">
      <c r="A10" s="5" t="s">
        <v>28</v>
      </c>
      <c r="B10" s="6" t="s">
        <v>27</v>
      </c>
      <c r="C10" s="6"/>
      <c r="D10" s="6"/>
      <c r="E10" s="6"/>
      <c r="F10" s="45">
        <f aca="true" t="shared" si="0" ref="F10:F19">SUM(G10:I10,K10)</f>
        <v>10000</v>
      </c>
      <c r="G10" s="45">
        <v>5000</v>
      </c>
      <c r="H10" s="45">
        <v>3000</v>
      </c>
      <c r="I10" s="45">
        <v>420</v>
      </c>
      <c r="J10" s="46"/>
      <c r="K10" s="45">
        <v>1580</v>
      </c>
      <c r="L10" s="47"/>
      <c r="M10" s="6" t="s">
        <v>36</v>
      </c>
    </row>
    <row r="11" spans="1:13" ht="71.25" customHeight="1">
      <c r="A11" s="5" t="s">
        <v>38</v>
      </c>
      <c r="B11" s="6">
        <v>2007</v>
      </c>
      <c r="C11" s="6"/>
      <c r="D11" s="6"/>
      <c r="E11" s="6"/>
      <c r="F11" s="45">
        <f t="shared" si="0"/>
        <v>428</v>
      </c>
      <c r="G11" s="45"/>
      <c r="H11" s="45"/>
      <c r="I11" s="45">
        <v>350</v>
      </c>
      <c r="J11" s="46"/>
      <c r="K11" s="45">
        <v>78</v>
      </c>
      <c r="L11" s="45"/>
      <c r="M11" s="6" t="s">
        <v>35</v>
      </c>
    </row>
    <row r="12" spans="1:13" ht="72" customHeight="1">
      <c r="A12" s="5" t="s">
        <v>61</v>
      </c>
      <c r="B12" s="6">
        <v>2007</v>
      </c>
      <c r="C12" s="6"/>
      <c r="D12" s="6"/>
      <c r="E12" s="6"/>
      <c r="F12" s="45">
        <f>SUM(G12:I12,K12)</f>
        <v>290</v>
      </c>
      <c r="G12" s="45"/>
      <c r="H12" s="45"/>
      <c r="I12" s="45">
        <v>100</v>
      </c>
      <c r="J12" s="46"/>
      <c r="K12" s="45">
        <v>190</v>
      </c>
      <c r="L12" s="45"/>
      <c r="M12" s="6" t="s">
        <v>35</v>
      </c>
    </row>
    <row r="13" spans="1:13" ht="144" customHeight="1">
      <c r="A13" s="5" t="s">
        <v>62</v>
      </c>
      <c r="B13" s="6" t="s">
        <v>27</v>
      </c>
      <c r="C13" s="6"/>
      <c r="D13" s="6"/>
      <c r="E13" s="6"/>
      <c r="F13" s="45">
        <f t="shared" si="0"/>
        <v>1000</v>
      </c>
      <c r="G13" s="45"/>
      <c r="H13" s="45"/>
      <c r="I13" s="45">
        <v>1000</v>
      </c>
      <c r="J13" s="46"/>
      <c r="K13" s="45"/>
      <c r="L13" s="45"/>
      <c r="M13" s="6" t="s">
        <v>45</v>
      </c>
    </row>
    <row r="14" spans="1:13" ht="161.25" customHeight="1">
      <c r="A14" s="5" t="s">
        <v>63</v>
      </c>
      <c r="B14" s="6" t="s">
        <v>32</v>
      </c>
      <c r="C14" s="6"/>
      <c r="D14" s="6"/>
      <c r="E14" s="6"/>
      <c r="F14" s="45">
        <f t="shared" si="0"/>
        <v>1000</v>
      </c>
      <c r="G14" s="45"/>
      <c r="H14" s="45"/>
      <c r="I14" s="45">
        <v>1000</v>
      </c>
      <c r="J14" s="46"/>
      <c r="K14" s="45"/>
      <c r="L14" s="45"/>
      <c r="M14" s="6" t="s">
        <v>46</v>
      </c>
    </row>
    <row r="15" spans="1:13" ht="68.25" customHeight="1">
      <c r="A15" s="5" t="s">
        <v>64</v>
      </c>
      <c r="B15" s="6">
        <v>2007</v>
      </c>
      <c r="C15" s="6"/>
      <c r="D15" s="6"/>
      <c r="E15" s="6"/>
      <c r="F15" s="45">
        <f t="shared" si="0"/>
        <v>250</v>
      </c>
      <c r="G15" s="45"/>
      <c r="H15" s="45"/>
      <c r="I15" s="45">
        <v>250</v>
      </c>
      <c r="J15" s="46"/>
      <c r="K15" s="45"/>
      <c r="L15" s="45"/>
      <c r="M15" s="6" t="s">
        <v>44</v>
      </c>
    </row>
    <row r="16" spans="1:13" ht="120.75" customHeight="1">
      <c r="A16" s="5" t="s">
        <v>65</v>
      </c>
      <c r="B16" s="6">
        <v>2007</v>
      </c>
      <c r="C16" s="6"/>
      <c r="D16" s="6"/>
      <c r="E16" s="6"/>
      <c r="F16" s="45">
        <f t="shared" si="0"/>
        <v>80</v>
      </c>
      <c r="G16" s="45"/>
      <c r="H16" s="45"/>
      <c r="I16" s="45">
        <v>80</v>
      </c>
      <c r="J16" s="46"/>
      <c r="K16" s="45"/>
      <c r="L16" s="45"/>
      <c r="M16" s="6" t="s">
        <v>44</v>
      </c>
    </row>
    <row r="17" spans="1:13" ht="29.25" customHeight="1">
      <c r="A17" s="5" t="s">
        <v>67</v>
      </c>
      <c r="B17" s="6">
        <v>2007</v>
      </c>
      <c r="C17" s="6"/>
      <c r="D17" s="6"/>
      <c r="E17" s="6"/>
      <c r="F17" s="45">
        <f t="shared" si="0"/>
        <v>90</v>
      </c>
      <c r="G17" s="45"/>
      <c r="H17" s="45"/>
      <c r="I17" s="45">
        <v>90</v>
      </c>
      <c r="J17" s="46"/>
      <c r="K17" s="45"/>
      <c r="L17" s="45"/>
      <c r="M17" s="6" t="s">
        <v>44</v>
      </c>
    </row>
    <row r="18" spans="1:13" ht="125.25" customHeight="1">
      <c r="A18" s="7" t="s">
        <v>66</v>
      </c>
      <c r="B18" s="8">
        <v>2007</v>
      </c>
      <c r="C18" s="8"/>
      <c r="D18" s="8"/>
      <c r="E18" s="8"/>
      <c r="F18" s="48">
        <f t="shared" si="0"/>
        <v>2000</v>
      </c>
      <c r="G18" s="48"/>
      <c r="H18" s="48"/>
      <c r="I18" s="48">
        <v>2000</v>
      </c>
      <c r="J18" s="49"/>
      <c r="K18" s="48"/>
      <c r="L18" s="48"/>
      <c r="M18" s="8" t="s">
        <v>34</v>
      </c>
    </row>
    <row r="19" spans="1:13" s="40" customFormat="1" ht="48.75" customHeight="1">
      <c r="A19" s="60" t="s">
        <v>72</v>
      </c>
      <c r="B19" s="61">
        <v>2007</v>
      </c>
      <c r="C19" s="61"/>
      <c r="D19" s="61"/>
      <c r="E19" s="61"/>
      <c r="F19" s="63">
        <f t="shared" si="0"/>
        <v>700</v>
      </c>
      <c r="G19" s="63"/>
      <c r="H19" s="63"/>
      <c r="I19" s="63">
        <v>700</v>
      </c>
      <c r="J19" s="65"/>
      <c r="K19" s="63"/>
      <c r="L19" s="61"/>
      <c r="M19" s="61" t="s">
        <v>34</v>
      </c>
    </row>
    <row r="20" spans="1:13" ht="65.25" customHeight="1" thickBot="1">
      <c r="A20" s="7" t="s">
        <v>73</v>
      </c>
      <c r="B20" s="8"/>
      <c r="C20" s="8"/>
      <c r="D20" s="8"/>
      <c r="E20" s="8"/>
      <c r="F20" s="48">
        <f>SUM(G20:I20,K20)</f>
        <v>36000</v>
      </c>
      <c r="G20" s="48"/>
      <c r="H20" s="48">
        <v>36000</v>
      </c>
      <c r="I20" s="48"/>
      <c r="J20" s="49"/>
      <c r="K20" s="48"/>
      <c r="L20" s="48"/>
      <c r="M20" s="8" t="s">
        <v>34</v>
      </c>
    </row>
    <row r="21" spans="1:13" ht="20.25" customHeight="1" thickBot="1">
      <c r="A21" s="34" t="s">
        <v>17</v>
      </c>
      <c r="B21" s="44"/>
      <c r="C21" s="35"/>
      <c r="D21" s="36"/>
      <c r="E21" s="36"/>
      <c r="F21" s="37">
        <f aca="true" t="shared" si="1" ref="F21:K21">SUM(F10:F20)</f>
        <v>51838</v>
      </c>
      <c r="G21" s="37">
        <f t="shared" si="1"/>
        <v>5000</v>
      </c>
      <c r="H21" s="37">
        <f t="shared" si="1"/>
        <v>39000</v>
      </c>
      <c r="I21" s="37">
        <f t="shared" si="1"/>
        <v>5990</v>
      </c>
      <c r="J21" s="37">
        <f t="shared" si="1"/>
        <v>0</v>
      </c>
      <c r="K21" s="37">
        <f t="shared" si="1"/>
        <v>1848</v>
      </c>
      <c r="L21" s="36"/>
      <c r="M21" s="38"/>
    </row>
    <row r="22" spans="1:13" ht="14.25">
      <c r="A22" s="227" t="s">
        <v>18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</row>
    <row r="23" spans="1:13" s="32" customFormat="1" ht="68.25" customHeight="1">
      <c r="A23" s="60" t="s">
        <v>68</v>
      </c>
      <c r="B23" s="61" t="s">
        <v>33</v>
      </c>
      <c r="C23" s="61"/>
      <c r="D23" s="63"/>
      <c r="E23" s="63"/>
      <c r="F23" s="64">
        <f aca="true" t="shared" si="2" ref="F23:F44">SUM(G23:I23,K23)</f>
        <v>125400</v>
      </c>
      <c r="G23" s="64">
        <v>46400</v>
      </c>
      <c r="H23" s="64">
        <v>31600</v>
      </c>
      <c r="I23" s="64">
        <v>3500</v>
      </c>
      <c r="J23" s="65"/>
      <c r="K23" s="64">
        <v>43900</v>
      </c>
      <c r="L23" s="63"/>
      <c r="M23" s="61" t="s">
        <v>16</v>
      </c>
    </row>
    <row r="24" spans="1:13" s="32" customFormat="1" ht="68.25" customHeight="1">
      <c r="A24" s="5" t="s">
        <v>80</v>
      </c>
      <c r="B24" s="6">
        <v>2007</v>
      </c>
      <c r="C24" s="45"/>
      <c r="D24" s="45"/>
      <c r="E24" s="45"/>
      <c r="F24" s="45">
        <f>SUM(G24:I24,K24)</f>
        <v>5000</v>
      </c>
      <c r="G24" s="45"/>
      <c r="H24" s="45"/>
      <c r="I24" s="57">
        <v>5000</v>
      </c>
      <c r="J24" s="46"/>
      <c r="K24" s="45"/>
      <c r="L24" s="45"/>
      <c r="M24" s="6" t="s">
        <v>16</v>
      </c>
    </row>
    <row r="25" spans="1:13" s="32" customFormat="1" ht="68.25" customHeight="1">
      <c r="A25" s="7" t="s">
        <v>85</v>
      </c>
      <c r="B25" s="8">
        <v>2007</v>
      </c>
      <c r="C25" s="8"/>
      <c r="D25" s="8"/>
      <c r="E25" s="8"/>
      <c r="F25" s="71">
        <f>SUM(G25:I25,K25)</f>
        <v>5000</v>
      </c>
      <c r="G25" s="71"/>
      <c r="H25" s="71"/>
      <c r="I25" s="71">
        <v>5000</v>
      </c>
      <c r="J25" s="33"/>
      <c r="K25" s="71"/>
      <c r="L25" s="8"/>
      <c r="M25" s="8" t="s">
        <v>16</v>
      </c>
    </row>
    <row r="26" spans="1:13" s="40" customFormat="1" ht="63.75" customHeight="1">
      <c r="A26" s="60" t="s">
        <v>86</v>
      </c>
      <c r="B26" s="61">
        <v>2007</v>
      </c>
      <c r="C26" s="61"/>
      <c r="D26" s="63"/>
      <c r="E26" s="63"/>
      <c r="F26" s="63">
        <f t="shared" si="2"/>
        <v>6000</v>
      </c>
      <c r="G26" s="63"/>
      <c r="H26" s="63"/>
      <c r="I26" s="63">
        <v>6000</v>
      </c>
      <c r="J26" s="66"/>
      <c r="K26" s="63"/>
      <c r="L26" s="63"/>
      <c r="M26" s="61" t="s">
        <v>19</v>
      </c>
    </row>
    <row r="27" spans="1:13" ht="35.25" customHeight="1">
      <c r="A27" s="5" t="s">
        <v>87</v>
      </c>
      <c r="B27" s="6">
        <v>2007</v>
      </c>
      <c r="C27" s="6"/>
      <c r="D27" s="45"/>
      <c r="E27" s="45"/>
      <c r="F27" s="45">
        <f t="shared" si="2"/>
        <v>2000</v>
      </c>
      <c r="G27" s="45"/>
      <c r="H27" s="45"/>
      <c r="I27" s="45">
        <v>2000</v>
      </c>
      <c r="J27" s="50">
        <v>2000</v>
      </c>
      <c r="K27" s="45"/>
      <c r="L27" s="45"/>
      <c r="M27" s="6" t="s">
        <v>19</v>
      </c>
    </row>
    <row r="28" spans="1:13" ht="47.25" customHeight="1">
      <c r="A28" s="26" t="s">
        <v>88</v>
      </c>
      <c r="B28" s="10">
        <v>2007</v>
      </c>
      <c r="C28" s="10" t="s">
        <v>55</v>
      </c>
      <c r="D28" s="51">
        <v>8000</v>
      </c>
      <c r="E28" s="51"/>
      <c r="F28" s="51">
        <f t="shared" si="2"/>
        <v>8000</v>
      </c>
      <c r="G28" s="51"/>
      <c r="H28" s="51"/>
      <c r="I28" s="52"/>
      <c r="J28" s="53"/>
      <c r="K28" s="51">
        <v>8000</v>
      </c>
      <c r="L28" s="51"/>
      <c r="M28" s="10" t="s">
        <v>26</v>
      </c>
    </row>
    <row r="29" spans="1:13" ht="47.25" customHeight="1">
      <c r="A29" s="26" t="s">
        <v>89</v>
      </c>
      <c r="B29" s="11">
        <v>2007</v>
      </c>
      <c r="C29" s="11"/>
      <c r="D29" s="52"/>
      <c r="E29" s="52"/>
      <c r="F29" s="52">
        <f t="shared" si="2"/>
        <v>2000</v>
      </c>
      <c r="G29" s="52"/>
      <c r="H29" s="52"/>
      <c r="I29" s="52"/>
      <c r="J29" s="53"/>
      <c r="K29" s="52">
        <v>2000</v>
      </c>
      <c r="L29" s="52"/>
      <c r="M29" s="11" t="s">
        <v>26</v>
      </c>
    </row>
    <row r="30" spans="1:13" ht="44.25" customHeight="1">
      <c r="A30" s="26" t="s">
        <v>90</v>
      </c>
      <c r="B30" s="10">
        <v>2007</v>
      </c>
      <c r="C30" s="10"/>
      <c r="D30" s="51">
        <v>6000</v>
      </c>
      <c r="E30" s="51"/>
      <c r="F30" s="51">
        <f t="shared" si="2"/>
        <v>12000</v>
      </c>
      <c r="G30" s="51"/>
      <c r="H30" s="51"/>
      <c r="I30" s="51">
        <v>6000</v>
      </c>
      <c r="J30" s="50"/>
      <c r="K30" s="52">
        <v>6000</v>
      </c>
      <c r="L30" s="51"/>
      <c r="M30" s="10" t="s">
        <v>26</v>
      </c>
    </row>
    <row r="31" spans="1:13" ht="66.75" customHeight="1">
      <c r="A31" s="5" t="s">
        <v>91</v>
      </c>
      <c r="B31" s="10">
        <v>2007</v>
      </c>
      <c r="C31" s="6" t="s">
        <v>59</v>
      </c>
      <c r="D31" s="45"/>
      <c r="E31" s="45"/>
      <c r="F31" s="45">
        <f t="shared" si="2"/>
        <v>3000</v>
      </c>
      <c r="G31" s="45"/>
      <c r="H31" s="45"/>
      <c r="I31" s="45"/>
      <c r="J31" s="50"/>
      <c r="K31" s="45">
        <v>3000</v>
      </c>
      <c r="L31" s="45"/>
      <c r="M31" s="10" t="s">
        <v>26</v>
      </c>
    </row>
    <row r="32" spans="1:13" ht="81" customHeight="1">
      <c r="A32" s="7" t="s">
        <v>92</v>
      </c>
      <c r="B32" s="10">
        <v>2007</v>
      </c>
      <c r="C32" s="6"/>
      <c r="D32" s="48"/>
      <c r="E32" s="48"/>
      <c r="F32" s="48">
        <f t="shared" si="2"/>
        <v>1500</v>
      </c>
      <c r="G32" s="48"/>
      <c r="H32" s="48"/>
      <c r="I32" s="48"/>
      <c r="J32" s="53"/>
      <c r="K32" s="48">
        <v>1500</v>
      </c>
      <c r="L32" s="48"/>
      <c r="M32" s="10" t="s">
        <v>26</v>
      </c>
    </row>
    <row r="33" spans="1:13" ht="48" customHeight="1">
      <c r="A33" s="5" t="s">
        <v>93</v>
      </c>
      <c r="B33" s="10">
        <v>2007</v>
      </c>
      <c r="C33" s="6" t="s">
        <v>57</v>
      </c>
      <c r="D33" s="45"/>
      <c r="E33" s="45"/>
      <c r="F33" s="45">
        <f t="shared" si="2"/>
        <v>1300</v>
      </c>
      <c r="G33" s="45"/>
      <c r="H33" s="45"/>
      <c r="I33" s="51"/>
      <c r="J33" s="50"/>
      <c r="K33" s="45">
        <v>1300</v>
      </c>
      <c r="L33" s="54"/>
      <c r="M33" s="10" t="s">
        <v>26</v>
      </c>
    </row>
    <row r="34" spans="1:13" ht="28.5" customHeight="1">
      <c r="A34" s="5" t="s">
        <v>94</v>
      </c>
      <c r="B34" s="10">
        <v>2007</v>
      </c>
      <c r="C34" s="6"/>
      <c r="D34" s="45"/>
      <c r="E34" s="45"/>
      <c r="F34" s="45">
        <f t="shared" si="2"/>
        <v>13000</v>
      </c>
      <c r="G34" s="45"/>
      <c r="H34" s="45"/>
      <c r="I34" s="45">
        <v>13000</v>
      </c>
      <c r="J34" s="55"/>
      <c r="K34" s="45"/>
      <c r="L34" s="45"/>
      <c r="M34" s="6" t="s">
        <v>20</v>
      </c>
    </row>
    <row r="35" spans="1:13" ht="37.5" customHeight="1">
      <c r="A35" s="7" t="s">
        <v>95</v>
      </c>
      <c r="B35" s="11">
        <v>2007</v>
      </c>
      <c r="C35" s="8"/>
      <c r="D35" s="48"/>
      <c r="E35" s="48"/>
      <c r="F35" s="48">
        <f t="shared" si="2"/>
        <v>300</v>
      </c>
      <c r="G35" s="48"/>
      <c r="H35" s="48"/>
      <c r="I35" s="48">
        <v>300</v>
      </c>
      <c r="J35" s="53"/>
      <c r="K35" s="48"/>
      <c r="L35" s="48"/>
      <c r="M35" s="8" t="s">
        <v>20</v>
      </c>
    </row>
    <row r="36" spans="1:13" ht="112.5" customHeight="1">
      <c r="A36" s="7" t="s">
        <v>96</v>
      </c>
      <c r="B36" s="11">
        <v>2007</v>
      </c>
      <c r="C36" s="8"/>
      <c r="D36" s="48"/>
      <c r="E36" s="48"/>
      <c r="F36" s="48">
        <f t="shared" si="2"/>
        <v>300</v>
      </c>
      <c r="G36" s="48"/>
      <c r="H36" s="48"/>
      <c r="I36" s="48">
        <v>300</v>
      </c>
      <c r="J36" s="53"/>
      <c r="K36" s="48"/>
      <c r="L36" s="48"/>
      <c r="M36" s="8" t="s">
        <v>20</v>
      </c>
    </row>
    <row r="37" spans="1:13" ht="36" customHeight="1">
      <c r="A37" s="5" t="s">
        <v>97</v>
      </c>
      <c r="B37" s="10">
        <v>2007</v>
      </c>
      <c r="C37" s="6"/>
      <c r="D37" s="45"/>
      <c r="E37" s="45"/>
      <c r="F37" s="45">
        <f t="shared" si="2"/>
        <v>1500</v>
      </c>
      <c r="G37" s="45"/>
      <c r="H37" s="45"/>
      <c r="I37" s="45">
        <v>1500</v>
      </c>
      <c r="J37" s="50"/>
      <c r="K37" s="45"/>
      <c r="L37" s="45"/>
      <c r="M37" s="6" t="s">
        <v>20</v>
      </c>
    </row>
    <row r="38" spans="1:13" ht="84" customHeight="1">
      <c r="A38" s="7" t="s">
        <v>98</v>
      </c>
      <c r="B38" s="6">
        <v>2007</v>
      </c>
      <c r="C38" s="6" t="s">
        <v>58</v>
      </c>
      <c r="D38" s="45"/>
      <c r="E38" s="45"/>
      <c r="F38" s="45">
        <f t="shared" si="2"/>
        <v>2500</v>
      </c>
      <c r="G38" s="45"/>
      <c r="H38" s="45"/>
      <c r="I38" s="45">
        <v>2500</v>
      </c>
      <c r="J38" s="50">
        <v>1000</v>
      </c>
      <c r="K38" s="56"/>
      <c r="L38" s="45"/>
      <c r="M38" s="6" t="s">
        <v>37</v>
      </c>
    </row>
    <row r="39" spans="1:13" ht="86.25" customHeight="1">
      <c r="A39" s="5" t="s">
        <v>99</v>
      </c>
      <c r="B39" s="6">
        <v>2007</v>
      </c>
      <c r="C39" s="6"/>
      <c r="D39" s="45"/>
      <c r="E39" s="45"/>
      <c r="F39" s="45">
        <f t="shared" si="2"/>
        <v>400</v>
      </c>
      <c r="G39" s="45"/>
      <c r="H39" s="45"/>
      <c r="I39" s="45">
        <v>400</v>
      </c>
      <c r="J39" s="50"/>
      <c r="K39" s="45"/>
      <c r="L39" s="45"/>
      <c r="M39" s="6" t="s">
        <v>37</v>
      </c>
    </row>
    <row r="40" spans="1:13" ht="80.25" customHeight="1">
      <c r="A40" s="5" t="s">
        <v>100</v>
      </c>
      <c r="B40" s="6">
        <v>2007</v>
      </c>
      <c r="C40" s="6"/>
      <c r="D40" s="45"/>
      <c r="E40" s="45"/>
      <c r="F40" s="45">
        <f t="shared" si="2"/>
        <v>120</v>
      </c>
      <c r="G40" s="45"/>
      <c r="H40" s="45"/>
      <c r="I40" s="51">
        <v>120</v>
      </c>
      <c r="J40" s="50">
        <v>120</v>
      </c>
      <c r="K40" s="56"/>
      <c r="L40" s="45"/>
      <c r="M40" s="6" t="s">
        <v>37</v>
      </c>
    </row>
    <row r="41" spans="1:13" ht="93.75" customHeight="1">
      <c r="A41" s="5" t="s">
        <v>101</v>
      </c>
      <c r="B41" s="6">
        <v>2007</v>
      </c>
      <c r="C41" s="6"/>
      <c r="D41" s="45"/>
      <c r="E41" s="45"/>
      <c r="F41" s="45">
        <f t="shared" si="2"/>
        <v>3000</v>
      </c>
      <c r="G41" s="45"/>
      <c r="H41" s="45"/>
      <c r="I41" s="45">
        <v>3000</v>
      </c>
      <c r="J41" s="50">
        <v>1000</v>
      </c>
      <c r="K41" s="56"/>
      <c r="L41" s="45"/>
      <c r="M41" s="6" t="s">
        <v>37</v>
      </c>
    </row>
    <row r="42" spans="1:13" ht="78" customHeight="1">
      <c r="A42" s="5" t="s">
        <v>102</v>
      </c>
      <c r="B42" s="6">
        <v>2007</v>
      </c>
      <c r="C42" s="6"/>
      <c r="D42" s="45"/>
      <c r="E42" s="45"/>
      <c r="F42" s="45">
        <f t="shared" si="2"/>
        <v>300</v>
      </c>
      <c r="G42" s="45"/>
      <c r="H42" s="45"/>
      <c r="I42" s="45">
        <v>300</v>
      </c>
      <c r="J42" s="50"/>
      <c r="K42" s="45"/>
      <c r="L42" s="45"/>
      <c r="M42" s="6" t="s">
        <v>37</v>
      </c>
    </row>
    <row r="43" spans="1:13" ht="50.25" customHeight="1">
      <c r="A43" s="5" t="s">
        <v>103</v>
      </c>
      <c r="B43" s="6">
        <v>2007</v>
      </c>
      <c r="C43" s="6"/>
      <c r="D43" s="45"/>
      <c r="E43" s="45"/>
      <c r="F43" s="45">
        <f t="shared" si="2"/>
        <v>200</v>
      </c>
      <c r="G43" s="45"/>
      <c r="H43" s="45"/>
      <c r="I43" s="51">
        <v>200</v>
      </c>
      <c r="J43" s="50">
        <v>200</v>
      </c>
      <c r="K43" s="56"/>
      <c r="L43" s="45"/>
      <c r="M43" s="6" t="s">
        <v>37</v>
      </c>
    </row>
    <row r="44" spans="1:13" ht="42" customHeight="1">
      <c r="A44" s="5" t="s">
        <v>104</v>
      </c>
      <c r="B44" s="6">
        <v>2007</v>
      </c>
      <c r="C44" s="6"/>
      <c r="D44" s="45"/>
      <c r="E44" s="45"/>
      <c r="F44" s="45">
        <f t="shared" si="2"/>
        <v>200</v>
      </c>
      <c r="G44" s="45"/>
      <c r="H44" s="45"/>
      <c r="I44" s="45">
        <v>200</v>
      </c>
      <c r="J44" s="50">
        <v>200</v>
      </c>
      <c r="K44" s="45"/>
      <c r="L44" s="45"/>
      <c r="M44" s="6" t="s">
        <v>37</v>
      </c>
    </row>
    <row r="45" spans="1:13" ht="48.75" customHeight="1">
      <c r="A45" s="5" t="s">
        <v>105</v>
      </c>
      <c r="B45" s="6">
        <v>2007</v>
      </c>
      <c r="C45" s="6"/>
      <c r="D45" s="45"/>
      <c r="E45" s="45"/>
      <c r="F45" s="45">
        <f>SUM(G45:I45,K45)</f>
        <v>2500</v>
      </c>
      <c r="G45" s="45"/>
      <c r="H45" s="45"/>
      <c r="I45" s="45">
        <v>2500</v>
      </c>
      <c r="J45" s="46"/>
      <c r="K45" s="45"/>
      <c r="L45" s="45"/>
      <c r="M45" s="6" t="s">
        <v>37</v>
      </c>
    </row>
    <row r="46" spans="1:13" ht="51" customHeight="1">
      <c r="A46" s="5" t="s">
        <v>106</v>
      </c>
      <c r="B46" s="6">
        <v>2007</v>
      </c>
      <c r="C46" s="6"/>
      <c r="D46" s="45"/>
      <c r="E46" s="45"/>
      <c r="F46" s="45">
        <f>SUM(G46:I46,K46)</f>
        <v>1200</v>
      </c>
      <c r="G46" s="45"/>
      <c r="H46" s="45"/>
      <c r="I46" s="45">
        <v>1200</v>
      </c>
      <c r="J46" s="46"/>
      <c r="K46" s="45"/>
      <c r="L46" s="45"/>
      <c r="M46" s="6" t="s">
        <v>37</v>
      </c>
    </row>
    <row r="47" spans="1:13" ht="39.75" customHeight="1">
      <c r="A47" s="5" t="s">
        <v>107</v>
      </c>
      <c r="B47" s="6">
        <v>2007</v>
      </c>
      <c r="C47" s="6"/>
      <c r="D47" s="45"/>
      <c r="E47" s="45"/>
      <c r="F47" s="45">
        <f>SUM(G47:I47,K47)</f>
        <v>10000</v>
      </c>
      <c r="G47" s="45"/>
      <c r="H47" s="45"/>
      <c r="I47" s="57">
        <v>10000</v>
      </c>
      <c r="J47" s="46"/>
      <c r="K47" s="45"/>
      <c r="L47" s="45"/>
      <c r="M47" s="6" t="s">
        <v>37</v>
      </c>
    </row>
    <row r="48" spans="1:13" ht="90.75" customHeight="1">
      <c r="A48" s="5" t="s">
        <v>108</v>
      </c>
      <c r="B48" s="6">
        <v>2007</v>
      </c>
      <c r="C48" s="6"/>
      <c r="D48" s="45"/>
      <c r="E48" s="45"/>
      <c r="F48" s="45">
        <f>SUM(G48:I48,K48)</f>
        <v>500</v>
      </c>
      <c r="G48" s="45"/>
      <c r="H48" s="45"/>
      <c r="I48" s="45">
        <v>500</v>
      </c>
      <c r="J48" s="46">
        <v>500</v>
      </c>
      <c r="K48" s="45"/>
      <c r="L48" s="45"/>
      <c r="M48" s="6" t="s">
        <v>37</v>
      </c>
    </row>
    <row r="49" spans="1:13" ht="75.75" customHeight="1" thickBot="1">
      <c r="A49" s="5" t="s">
        <v>109</v>
      </c>
      <c r="B49" s="6">
        <v>2007</v>
      </c>
      <c r="C49" s="6"/>
      <c r="D49" s="45"/>
      <c r="E49" s="45"/>
      <c r="F49" s="68">
        <f>SUM(G49:I49,K49)</f>
        <v>771.945</v>
      </c>
      <c r="G49" s="45"/>
      <c r="H49" s="45"/>
      <c r="I49" s="67">
        <v>771.945</v>
      </c>
      <c r="J49" s="46"/>
      <c r="K49" s="45"/>
      <c r="L49" s="45"/>
      <c r="M49" s="6" t="s">
        <v>79</v>
      </c>
    </row>
    <row r="50" spans="1:13" ht="15" thickBot="1">
      <c r="A50" s="34" t="s">
        <v>17</v>
      </c>
      <c r="B50" s="37"/>
      <c r="C50" s="37"/>
      <c r="D50" s="37"/>
      <c r="E50" s="37"/>
      <c r="F50" s="42">
        <f aca="true" t="shared" si="3" ref="F50:K50">SUM(F23:F49)</f>
        <v>207991.945</v>
      </c>
      <c r="G50" s="42">
        <f t="shared" si="3"/>
        <v>46400</v>
      </c>
      <c r="H50" s="42">
        <f t="shared" si="3"/>
        <v>31600</v>
      </c>
      <c r="I50" s="42">
        <f t="shared" si="3"/>
        <v>64291.945</v>
      </c>
      <c r="J50" s="42">
        <f t="shared" si="3"/>
        <v>5020</v>
      </c>
      <c r="K50" s="42">
        <f t="shared" si="3"/>
        <v>65700</v>
      </c>
      <c r="L50" s="37"/>
      <c r="M50" s="41"/>
    </row>
    <row r="51" spans="1:13" ht="12.75">
      <c r="A51" s="222" t="s">
        <v>29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4"/>
    </row>
    <row r="52" spans="1:13" ht="70.5" customHeight="1" thickBot="1">
      <c r="A52" s="5" t="s">
        <v>60</v>
      </c>
      <c r="B52" s="6" t="s">
        <v>30</v>
      </c>
      <c r="C52" s="6" t="s">
        <v>31</v>
      </c>
      <c r="D52" s="58">
        <v>10000</v>
      </c>
      <c r="E52" s="58">
        <v>10000</v>
      </c>
      <c r="F52" s="45">
        <f>SUM(G52:I52,K52)</f>
        <v>3000</v>
      </c>
      <c r="G52" s="45"/>
      <c r="H52" s="45"/>
      <c r="I52" s="45">
        <v>3000</v>
      </c>
      <c r="J52" s="46"/>
      <c r="K52" s="45"/>
      <c r="L52" s="45"/>
      <c r="M52" s="6" t="s">
        <v>16</v>
      </c>
    </row>
    <row r="53" spans="1:13" ht="15">
      <c r="A53" s="17" t="s">
        <v>17</v>
      </c>
      <c r="B53" s="18"/>
      <c r="C53" s="18"/>
      <c r="D53" s="19"/>
      <c r="E53" s="19"/>
      <c r="F53" s="31">
        <f aca="true" t="shared" si="4" ref="F53:K53">SUM(F52:F52)</f>
        <v>3000</v>
      </c>
      <c r="G53" s="31">
        <f t="shared" si="4"/>
        <v>0</v>
      </c>
      <c r="H53" s="31">
        <f t="shared" si="4"/>
        <v>0</v>
      </c>
      <c r="I53" s="31">
        <f t="shared" si="4"/>
        <v>3000</v>
      </c>
      <c r="J53" s="31">
        <f t="shared" si="4"/>
        <v>0</v>
      </c>
      <c r="K53" s="31">
        <f t="shared" si="4"/>
        <v>0</v>
      </c>
      <c r="L53" s="19"/>
      <c r="M53" s="20"/>
    </row>
    <row r="54" spans="1:13" ht="15" thickBot="1">
      <c r="A54" s="21" t="s">
        <v>21</v>
      </c>
      <c r="B54" s="22"/>
      <c r="C54" s="22"/>
      <c r="D54" s="23"/>
      <c r="E54" s="23"/>
      <c r="F54" s="69">
        <f aca="true" t="shared" si="5" ref="F54:K54">SUM(F21,F50,F53)</f>
        <v>262829.945</v>
      </c>
      <c r="G54" s="24">
        <f t="shared" si="5"/>
        <v>51400</v>
      </c>
      <c r="H54" s="24">
        <f t="shared" si="5"/>
        <v>70600</v>
      </c>
      <c r="I54" s="69">
        <f t="shared" si="5"/>
        <v>73281.945</v>
      </c>
      <c r="J54" s="24">
        <f t="shared" si="5"/>
        <v>5020</v>
      </c>
      <c r="K54" s="24">
        <f t="shared" si="5"/>
        <v>67548</v>
      </c>
      <c r="L54" s="23"/>
      <c r="M54" s="25"/>
    </row>
  </sheetData>
  <mergeCells count="19">
    <mergeCell ref="A4:M4"/>
    <mergeCell ref="A5:M5"/>
    <mergeCell ref="A6:A8"/>
    <mergeCell ref="B6:B8"/>
    <mergeCell ref="C6:C8"/>
    <mergeCell ref="D6:E6"/>
    <mergeCell ref="F6:K6"/>
    <mergeCell ref="L6:L8"/>
    <mergeCell ref="M6:M8"/>
    <mergeCell ref="D7:D8"/>
    <mergeCell ref="A51:M51"/>
    <mergeCell ref="I7:J7"/>
    <mergeCell ref="K7:K8"/>
    <mergeCell ref="A9:M9"/>
    <mergeCell ref="A22:M22"/>
    <mergeCell ref="E7:E8"/>
    <mergeCell ref="F7:F8"/>
    <mergeCell ref="G7:G8"/>
    <mergeCell ref="H7:H8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97" r:id="rId1"/>
  <headerFooter alignWithMargins="0">
    <oddHeader>&amp;LСокращенный вариант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zoomScale="90" zoomScaleNormal="90" workbookViewId="0" topLeftCell="A1">
      <pane xSplit="12" topLeftCell="M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46.57421875" style="79" customWidth="1"/>
    <col min="2" max="2" width="9.140625" style="79" customWidth="1"/>
    <col min="3" max="3" width="7.8515625" style="79" customWidth="1"/>
    <col min="4" max="5" width="9.140625" style="79" customWidth="1"/>
    <col min="6" max="6" width="8.28125" style="79" customWidth="1"/>
    <col min="7" max="7" width="9.28125" style="79" customWidth="1"/>
    <col min="8" max="8" width="8.8515625" style="79" customWidth="1"/>
    <col min="9" max="9" width="13.00390625" style="79" customWidth="1"/>
    <col min="10" max="10" width="17.140625" style="79" customWidth="1"/>
    <col min="11" max="16384" width="9.140625" style="79" customWidth="1"/>
  </cols>
  <sheetData>
    <row r="1" spans="7:10" s="81" customFormat="1" ht="15">
      <c r="G1" s="142" t="s">
        <v>220</v>
      </c>
      <c r="H1" s="144"/>
      <c r="I1" s="144"/>
      <c r="J1" s="144"/>
    </row>
    <row r="2" spans="7:10" s="81" customFormat="1" ht="15">
      <c r="G2" s="142" t="s">
        <v>221</v>
      </c>
      <c r="H2" s="144"/>
      <c r="I2" s="144"/>
      <c r="J2" s="144"/>
    </row>
    <row r="3" spans="7:10" s="81" customFormat="1" ht="15">
      <c r="G3" s="142" t="s">
        <v>222</v>
      </c>
      <c r="H3" s="144"/>
      <c r="I3" s="144"/>
      <c r="J3" s="144"/>
    </row>
    <row r="4" spans="7:10" s="81" customFormat="1" ht="15">
      <c r="G4" s="142" t="s">
        <v>224</v>
      </c>
      <c r="H4" s="144"/>
      <c r="I4" s="144"/>
      <c r="J4" s="144"/>
    </row>
    <row r="5" spans="7:10" s="81" customFormat="1" ht="15">
      <c r="G5" s="142" t="s">
        <v>250</v>
      </c>
      <c r="H5" s="144"/>
      <c r="I5" s="144"/>
      <c r="J5" s="144"/>
    </row>
    <row r="6" spans="7:10" s="81" customFormat="1" ht="15">
      <c r="G6" s="134" t="s">
        <v>223</v>
      </c>
      <c r="H6" s="134"/>
      <c r="I6" s="134"/>
      <c r="J6" s="134"/>
    </row>
    <row r="7" spans="1:10" s="81" customFormat="1" ht="15">
      <c r="A7" s="238" t="s">
        <v>239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0" s="81" customFormat="1" ht="15">
      <c r="A8" s="238" t="s">
        <v>23</v>
      </c>
      <c r="B8" s="238"/>
      <c r="C8" s="238"/>
      <c r="D8" s="238"/>
      <c r="E8" s="238"/>
      <c r="F8" s="238"/>
      <c r="G8" s="238"/>
      <c r="H8" s="238"/>
      <c r="I8" s="238"/>
      <c r="J8" s="238"/>
    </row>
    <row r="9" spans="1:10" s="81" customFormat="1" ht="15">
      <c r="A9" s="142"/>
      <c r="B9" s="134"/>
      <c r="C9" s="134"/>
      <c r="D9" s="134"/>
      <c r="E9" s="134"/>
      <c r="F9" s="134"/>
      <c r="G9" s="134"/>
      <c r="H9" s="134"/>
      <c r="I9" s="134"/>
      <c r="J9" s="134"/>
    </row>
    <row r="10" spans="1:10" s="81" customFormat="1" ht="15" customHeight="1">
      <c r="A10" s="239" t="s">
        <v>2</v>
      </c>
      <c r="B10" s="236" t="s">
        <v>3</v>
      </c>
      <c r="C10" s="236" t="s">
        <v>25</v>
      </c>
      <c r="D10" s="236"/>
      <c r="E10" s="236"/>
      <c r="F10" s="236"/>
      <c r="G10" s="236"/>
      <c r="H10" s="236"/>
      <c r="I10" s="236" t="s">
        <v>74</v>
      </c>
      <c r="J10" s="236" t="s">
        <v>7</v>
      </c>
    </row>
    <row r="11" spans="1:10" s="81" customFormat="1" ht="15" customHeight="1">
      <c r="A11" s="239"/>
      <c r="B11" s="236"/>
      <c r="C11" s="236" t="s">
        <v>9</v>
      </c>
      <c r="D11" s="236" t="s">
        <v>10</v>
      </c>
      <c r="E11" s="236" t="s">
        <v>11</v>
      </c>
      <c r="F11" s="237" t="s">
        <v>205</v>
      </c>
      <c r="G11" s="237" t="s">
        <v>12</v>
      </c>
      <c r="H11" s="236" t="s">
        <v>13</v>
      </c>
      <c r="I11" s="236"/>
      <c r="J11" s="236"/>
    </row>
    <row r="12" spans="1:10" s="81" customFormat="1" ht="48" customHeight="1">
      <c r="A12" s="240"/>
      <c r="B12" s="237"/>
      <c r="C12" s="237"/>
      <c r="D12" s="237"/>
      <c r="E12" s="237"/>
      <c r="F12" s="241"/>
      <c r="G12" s="241"/>
      <c r="H12" s="237"/>
      <c r="I12" s="237"/>
      <c r="J12" s="237"/>
    </row>
    <row r="13" spans="1:10" s="81" customFormat="1" ht="18" customHeight="1">
      <c r="A13" s="143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</row>
    <row r="14" spans="1:10" s="81" customFormat="1" ht="16.5" thickBot="1">
      <c r="A14" s="220" t="s">
        <v>15</v>
      </c>
      <c r="B14" s="221"/>
      <c r="C14" s="221"/>
      <c r="D14" s="221"/>
      <c r="E14" s="221"/>
      <c r="F14" s="221"/>
      <c r="G14" s="221"/>
      <c r="H14" s="221"/>
      <c r="I14" s="221"/>
      <c r="J14" s="232"/>
    </row>
    <row r="15" spans="1:10" s="81" customFormat="1" ht="72.75" customHeight="1">
      <c r="A15" s="118" t="s">
        <v>227</v>
      </c>
      <c r="B15" s="119" t="s">
        <v>27</v>
      </c>
      <c r="C15" s="128">
        <f aca="true" t="shared" si="0" ref="C15:C29">SUM(D15:G15,H15)</f>
        <v>2753.7200000000003</v>
      </c>
      <c r="D15" s="128"/>
      <c r="E15" s="128"/>
      <c r="F15" s="128">
        <v>2000</v>
      </c>
      <c r="G15" s="128">
        <v>753.72</v>
      </c>
      <c r="H15" s="128"/>
      <c r="I15" s="128"/>
      <c r="J15" s="119" t="s">
        <v>36</v>
      </c>
    </row>
    <row r="16" spans="1:10" s="81" customFormat="1" ht="58.5" customHeight="1">
      <c r="A16" s="26" t="s">
        <v>238</v>
      </c>
      <c r="B16" s="8">
        <v>2007</v>
      </c>
      <c r="C16" s="48">
        <f t="shared" si="0"/>
        <v>1578</v>
      </c>
      <c r="D16" s="48"/>
      <c r="E16" s="48"/>
      <c r="F16" s="48"/>
      <c r="G16" s="82">
        <v>1500</v>
      </c>
      <c r="H16" s="48">
        <v>78</v>
      </c>
      <c r="I16" s="48"/>
      <c r="J16" s="8" t="s">
        <v>75</v>
      </c>
    </row>
    <row r="17" spans="1:10" s="81" customFormat="1" ht="59.25" customHeight="1">
      <c r="A17" s="26" t="s">
        <v>228</v>
      </c>
      <c r="B17" s="8">
        <v>2007</v>
      </c>
      <c r="C17" s="48">
        <f t="shared" si="0"/>
        <v>110</v>
      </c>
      <c r="D17" s="48"/>
      <c r="E17" s="48"/>
      <c r="F17" s="48"/>
      <c r="G17" s="48">
        <v>100</v>
      </c>
      <c r="H17" s="48">
        <v>10</v>
      </c>
      <c r="I17" s="48"/>
      <c r="J17" s="8" t="s">
        <v>75</v>
      </c>
    </row>
    <row r="18" spans="1:10" s="81" customFormat="1" ht="57" customHeight="1">
      <c r="A18" s="26" t="s">
        <v>253</v>
      </c>
      <c r="B18" s="8">
        <v>2007</v>
      </c>
      <c r="C18" s="48">
        <f t="shared" si="0"/>
        <v>235</v>
      </c>
      <c r="D18" s="48"/>
      <c r="E18" s="48"/>
      <c r="F18" s="48"/>
      <c r="G18" s="48">
        <v>200</v>
      </c>
      <c r="H18" s="48">
        <v>35</v>
      </c>
      <c r="I18" s="48"/>
      <c r="J18" s="8" t="s">
        <v>75</v>
      </c>
    </row>
    <row r="19" spans="1:10" s="81" customFormat="1" ht="55.5" customHeight="1">
      <c r="A19" s="26" t="s">
        <v>229</v>
      </c>
      <c r="B19" s="8">
        <v>2007</v>
      </c>
      <c r="C19" s="48">
        <f t="shared" si="0"/>
        <v>60</v>
      </c>
      <c r="D19" s="48"/>
      <c r="E19" s="48"/>
      <c r="F19" s="48"/>
      <c r="G19" s="48">
        <v>50</v>
      </c>
      <c r="H19" s="48">
        <v>10</v>
      </c>
      <c r="I19" s="48"/>
      <c r="J19" s="8" t="s">
        <v>75</v>
      </c>
    </row>
    <row r="20" spans="1:10" s="81" customFormat="1" ht="56.25" customHeight="1">
      <c r="A20" s="26" t="s">
        <v>230</v>
      </c>
      <c r="B20" s="8">
        <v>2007</v>
      </c>
      <c r="C20" s="48">
        <f t="shared" si="0"/>
        <v>70</v>
      </c>
      <c r="D20" s="48"/>
      <c r="E20" s="48"/>
      <c r="F20" s="48"/>
      <c r="G20" s="48">
        <v>70</v>
      </c>
      <c r="H20" s="48"/>
      <c r="I20" s="48"/>
      <c r="J20" s="8" t="s">
        <v>75</v>
      </c>
    </row>
    <row r="21" spans="1:10" s="81" customFormat="1" ht="58.5" customHeight="1">
      <c r="A21" s="26" t="s">
        <v>231</v>
      </c>
      <c r="B21" s="8">
        <v>2007</v>
      </c>
      <c r="C21" s="48">
        <f t="shared" si="0"/>
        <v>180</v>
      </c>
      <c r="D21" s="48"/>
      <c r="E21" s="48"/>
      <c r="F21" s="48"/>
      <c r="G21" s="48">
        <v>180</v>
      </c>
      <c r="H21" s="48"/>
      <c r="I21" s="48"/>
      <c r="J21" s="8" t="s">
        <v>75</v>
      </c>
    </row>
    <row r="22" spans="1:10" s="81" customFormat="1" ht="58.5" customHeight="1">
      <c r="A22" s="26" t="s">
        <v>232</v>
      </c>
      <c r="B22" s="8">
        <v>2007</v>
      </c>
      <c r="C22" s="48">
        <f t="shared" si="0"/>
        <v>426.28</v>
      </c>
      <c r="D22" s="48"/>
      <c r="E22" s="48"/>
      <c r="F22" s="48"/>
      <c r="G22" s="48">
        <v>376.28</v>
      </c>
      <c r="H22" s="48">
        <v>50</v>
      </c>
      <c r="I22" s="48"/>
      <c r="J22" s="8" t="s">
        <v>75</v>
      </c>
    </row>
    <row r="23" spans="1:10" s="81" customFormat="1" ht="76.5" customHeight="1">
      <c r="A23" s="26" t="s">
        <v>233</v>
      </c>
      <c r="B23" s="8" t="s">
        <v>32</v>
      </c>
      <c r="C23" s="48">
        <f t="shared" si="0"/>
        <v>1000</v>
      </c>
      <c r="D23" s="48"/>
      <c r="E23" s="48"/>
      <c r="F23" s="48"/>
      <c r="G23" s="48">
        <v>1000</v>
      </c>
      <c r="H23" s="48"/>
      <c r="I23" s="8" t="s">
        <v>208</v>
      </c>
      <c r="J23" s="8" t="s">
        <v>77</v>
      </c>
    </row>
    <row r="24" spans="1:10" s="81" customFormat="1" ht="41.25" customHeight="1">
      <c r="A24" s="26" t="s">
        <v>234</v>
      </c>
      <c r="B24" s="8">
        <v>2007</v>
      </c>
      <c r="C24" s="48">
        <f t="shared" si="0"/>
        <v>20000</v>
      </c>
      <c r="D24" s="48"/>
      <c r="E24" s="48"/>
      <c r="F24" s="48">
        <v>5000</v>
      </c>
      <c r="G24" s="48">
        <v>15000</v>
      </c>
      <c r="H24" s="48"/>
      <c r="I24" s="8"/>
      <c r="J24" s="8" t="s">
        <v>77</v>
      </c>
    </row>
    <row r="25" spans="1:10" s="81" customFormat="1" ht="65.25" customHeight="1">
      <c r="A25" s="26" t="s">
        <v>251</v>
      </c>
      <c r="B25" s="8">
        <v>2007</v>
      </c>
      <c r="C25" s="48">
        <f t="shared" si="0"/>
        <v>1040</v>
      </c>
      <c r="D25" s="48"/>
      <c r="E25" s="48"/>
      <c r="F25" s="48"/>
      <c r="G25" s="48">
        <v>1040</v>
      </c>
      <c r="H25" s="48"/>
      <c r="I25" s="48"/>
      <c r="J25" s="8" t="s">
        <v>44</v>
      </c>
    </row>
    <row r="26" spans="1:10" s="81" customFormat="1" ht="46.5" customHeight="1">
      <c r="A26" s="26" t="s">
        <v>211</v>
      </c>
      <c r="B26" s="8">
        <v>2007</v>
      </c>
      <c r="C26" s="48">
        <f t="shared" si="0"/>
        <v>200</v>
      </c>
      <c r="D26" s="48"/>
      <c r="E26" s="48"/>
      <c r="F26" s="48"/>
      <c r="G26" s="48">
        <v>200</v>
      </c>
      <c r="H26" s="48"/>
      <c r="I26" s="48"/>
      <c r="J26" s="8" t="s">
        <v>77</v>
      </c>
    </row>
    <row r="27" spans="1:10" s="81" customFormat="1" ht="48.75" customHeight="1">
      <c r="A27" s="26" t="s">
        <v>212</v>
      </c>
      <c r="B27" s="8">
        <v>2007</v>
      </c>
      <c r="C27" s="48">
        <f t="shared" si="0"/>
        <v>7000</v>
      </c>
      <c r="D27" s="48"/>
      <c r="E27" s="48"/>
      <c r="F27" s="48"/>
      <c r="G27" s="48">
        <v>7000</v>
      </c>
      <c r="H27" s="48"/>
      <c r="I27" s="48"/>
      <c r="J27" s="8" t="s">
        <v>77</v>
      </c>
    </row>
    <row r="28" spans="1:10" s="81" customFormat="1" ht="43.5" customHeight="1">
      <c r="A28" s="26" t="s">
        <v>235</v>
      </c>
      <c r="B28" s="8">
        <v>2007</v>
      </c>
      <c r="C28" s="53">
        <f>SUM(D28:G28,H28)</f>
        <v>500</v>
      </c>
      <c r="D28" s="48"/>
      <c r="E28" s="48"/>
      <c r="F28" s="48"/>
      <c r="G28" s="53">
        <v>500</v>
      </c>
      <c r="H28" s="48"/>
      <c r="I28" s="48"/>
      <c r="J28" s="8" t="s">
        <v>77</v>
      </c>
    </row>
    <row r="29" spans="1:10" s="80" customFormat="1" ht="34.5" customHeight="1" thickBot="1">
      <c r="A29" s="26" t="s">
        <v>236</v>
      </c>
      <c r="B29" s="8">
        <v>2007</v>
      </c>
      <c r="C29" s="48">
        <f t="shared" si="0"/>
        <v>1000</v>
      </c>
      <c r="D29" s="48"/>
      <c r="E29" s="48"/>
      <c r="F29" s="48"/>
      <c r="G29" s="48">
        <v>1000</v>
      </c>
      <c r="H29" s="48"/>
      <c r="I29" s="48"/>
      <c r="J29" s="8" t="s">
        <v>34</v>
      </c>
    </row>
    <row r="30" spans="1:10" s="136" customFormat="1" ht="22.5" customHeight="1" thickBot="1">
      <c r="A30" s="137" t="s">
        <v>17</v>
      </c>
      <c r="B30" s="145"/>
      <c r="C30" s="146">
        <f aca="true" t="shared" si="1" ref="C30:H30">SUM(C15:C29)</f>
        <v>36153</v>
      </c>
      <c r="D30" s="146">
        <f t="shared" si="1"/>
        <v>0</v>
      </c>
      <c r="E30" s="146">
        <f t="shared" si="1"/>
        <v>0</v>
      </c>
      <c r="F30" s="146">
        <f t="shared" si="1"/>
        <v>7000</v>
      </c>
      <c r="G30" s="146">
        <f t="shared" si="1"/>
        <v>28970</v>
      </c>
      <c r="H30" s="146">
        <f t="shared" si="1"/>
        <v>183</v>
      </c>
      <c r="I30" s="146"/>
      <c r="J30" s="135"/>
    </row>
    <row r="31" spans="1:10" s="81" customFormat="1" ht="16.5" thickBot="1">
      <c r="A31" s="220" t="s">
        <v>192</v>
      </c>
      <c r="B31" s="221"/>
      <c r="C31" s="221"/>
      <c r="D31" s="221"/>
      <c r="E31" s="221"/>
      <c r="F31" s="221"/>
      <c r="G31" s="221"/>
      <c r="H31" s="221"/>
      <c r="I31" s="221"/>
      <c r="J31" s="232"/>
    </row>
    <row r="32" spans="1:10" s="81" customFormat="1" ht="30">
      <c r="A32" s="118" t="s">
        <v>194</v>
      </c>
      <c r="B32" s="8">
        <v>2007</v>
      </c>
      <c r="C32" s="120">
        <f>SUM(D32:G32,H32)</f>
        <v>6000</v>
      </c>
      <c r="D32" s="140"/>
      <c r="E32" s="140"/>
      <c r="F32" s="140"/>
      <c r="G32" s="128">
        <v>6000</v>
      </c>
      <c r="H32" s="147"/>
      <c r="I32" s="147"/>
      <c r="J32" s="148" t="s">
        <v>26</v>
      </c>
    </row>
    <row r="33" spans="1:10" s="81" customFormat="1" ht="36.75" customHeight="1" thickBot="1">
      <c r="A33" s="149" t="s">
        <v>193</v>
      </c>
      <c r="B33" s="8">
        <v>2007</v>
      </c>
      <c r="C33" s="92">
        <f>SUM(D33:G33,H33)</f>
        <v>3000</v>
      </c>
      <c r="D33" s="150"/>
      <c r="E33" s="150"/>
      <c r="F33" s="130"/>
      <c r="G33" s="124">
        <v>3000</v>
      </c>
      <c r="H33" s="151"/>
      <c r="I33" s="151"/>
      <c r="J33" s="106" t="s">
        <v>26</v>
      </c>
    </row>
    <row r="34" spans="1:10" s="81" customFormat="1" ht="24" customHeight="1" thickBot="1">
      <c r="A34" s="137" t="s">
        <v>17</v>
      </c>
      <c r="B34" s="152"/>
      <c r="C34" s="93">
        <f>SUM(C32:C33)</f>
        <v>9000</v>
      </c>
      <c r="D34" s="121">
        <f>SUM(D32:D33)</f>
        <v>0</v>
      </c>
      <c r="E34" s="122">
        <f>SUM(E32:E33)</f>
        <v>0</v>
      </c>
      <c r="F34" s="93"/>
      <c r="G34" s="93">
        <f>SUM(G32:G33)</f>
        <v>9000</v>
      </c>
      <c r="H34" s="153"/>
      <c r="I34" s="154"/>
      <c r="J34" s="153"/>
    </row>
    <row r="35" spans="1:10" s="81" customFormat="1" ht="15.75" customHeight="1" thickBot="1">
      <c r="A35" s="233" t="s">
        <v>195</v>
      </c>
      <c r="B35" s="234"/>
      <c r="C35" s="234"/>
      <c r="D35" s="234"/>
      <c r="E35" s="234"/>
      <c r="F35" s="234"/>
      <c r="G35" s="234"/>
      <c r="H35" s="234"/>
      <c r="I35" s="234"/>
      <c r="J35" s="235"/>
    </row>
    <row r="36" spans="1:10" s="81" customFormat="1" ht="54" customHeight="1" thickBot="1">
      <c r="A36" s="149" t="s">
        <v>196</v>
      </c>
      <c r="B36" s="155"/>
      <c r="C36" s="156">
        <f>SUM(D36:G36,H36)</f>
        <v>9500</v>
      </c>
      <c r="D36" s="156"/>
      <c r="E36" s="156"/>
      <c r="F36" s="156"/>
      <c r="G36" s="156">
        <v>6700</v>
      </c>
      <c r="H36" s="156">
        <v>2800</v>
      </c>
      <c r="I36" s="157" t="s">
        <v>197</v>
      </c>
      <c r="J36" s="158" t="s">
        <v>19</v>
      </c>
    </row>
    <row r="37" spans="1:10" s="81" customFormat="1" ht="19.5" customHeight="1" thickBot="1">
      <c r="A37" s="137" t="s">
        <v>17</v>
      </c>
      <c r="B37" s="138"/>
      <c r="C37" s="159">
        <f aca="true" t="shared" si="2" ref="C37:H37">SUM(C36)</f>
        <v>9500</v>
      </c>
      <c r="D37" s="159">
        <f t="shared" si="2"/>
        <v>0</v>
      </c>
      <c r="E37" s="159">
        <f t="shared" si="2"/>
        <v>0</v>
      </c>
      <c r="F37" s="159"/>
      <c r="G37" s="159">
        <f t="shared" si="2"/>
        <v>6700</v>
      </c>
      <c r="H37" s="159">
        <f t="shared" si="2"/>
        <v>2800</v>
      </c>
      <c r="I37" s="160"/>
      <c r="J37" s="139"/>
    </row>
    <row r="38" spans="1:10" s="81" customFormat="1" ht="19.5" customHeight="1" thickBot="1">
      <c r="A38" s="233" t="s">
        <v>198</v>
      </c>
      <c r="B38" s="234"/>
      <c r="C38" s="234"/>
      <c r="D38" s="234"/>
      <c r="E38" s="234"/>
      <c r="F38" s="234"/>
      <c r="G38" s="234"/>
      <c r="H38" s="234"/>
      <c r="I38" s="234"/>
      <c r="J38" s="235"/>
    </row>
    <row r="39" spans="1:10" s="81" customFormat="1" ht="63" customHeight="1">
      <c r="A39" s="118" t="s">
        <v>206</v>
      </c>
      <c r="B39" s="119" t="s">
        <v>33</v>
      </c>
      <c r="C39" s="120">
        <f>SUM(D39:H39)</f>
        <v>216220</v>
      </c>
      <c r="D39" s="120">
        <v>80000</v>
      </c>
      <c r="E39" s="120">
        <v>54500</v>
      </c>
      <c r="F39" s="120">
        <v>3500</v>
      </c>
      <c r="G39" s="120">
        <v>2600</v>
      </c>
      <c r="H39" s="120">
        <v>75620</v>
      </c>
      <c r="I39" s="119"/>
      <c r="J39" s="119" t="s">
        <v>77</v>
      </c>
    </row>
    <row r="40" spans="1:10" s="81" customFormat="1" ht="50.25" customHeight="1">
      <c r="A40" s="26" t="s">
        <v>217</v>
      </c>
      <c r="B40" s="8">
        <v>2007</v>
      </c>
      <c r="C40" s="82">
        <f>SUM(D40:G40,H40)</f>
        <v>4000</v>
      </c>
      <c r="D40" s="48"/>
      <c r="E40" s="48"/>
      <c r="F40" s="48"/>
      <c r="G40" s="48">
        <v>4000</v>
      </c>
      <c r="H40" s="52"/>
      <c r="I40" s="84"/>
      <c r="J40" s="8" t="s">
        <v>77</v>
      </c>
    </row>
    <row r="41" spans="1:10" s="81" customFormat="1" ht="96" customHeight="1">
      <c r="A41" s="26" t="s">
        <v>215</v>
      </c>
      <c r="B41" s="8" t="s">
        <v>30</v>
      </c>
      <c r="C41" s="82">
        <f>SUM(D41:G41,H41)</f>
        <v>7000</v>
      </c>
      <c r="D41" s="48"/>
      <c r="E41" s="48"/>
      <c r="F41" s="48">
        <v>7000</v>
      </c>
      <c r="G41" s="48"/>
      <c r="H41" s="52"/>
      <c r="I41" s="84"/>
      <c r="J41" s="8" t="s">
        <v>19</v>
      </c>
    </row>
    <row r="42" spans="1:10" s="91" customFormat="1" ht="35.25" customHeight="1">
      <c r="A42" s="26" t="s">
        <v>209</v>
      </c>
      <c r="B42" s="88">
        <v>2007</v>
      </c>
      <c r="C42" s="82">
        <f>SUM(D42:G42,H42)</f>
        <v>415</v>
      </c>
      <c r="D42" s="48"/>
      <c r="E42" s="48"/>
      <c r="F42" s="48">
        <v>415</v>
      </c>
      <c r="G42" s="89"/>
      <c r="H42" s="89"/>
      <c r="I42" s="90"/>
      <c r="J42" s="88" t="s">
        <v>19</v>
      </c>
    </row>
    <row r="43" spans="1:10" s="91" customFormat="1" ht="35.25" customHeight="1" thickBot="1">
      <c r="A43" s="110" t="s">
        <v>207</v>
      </c>
      <c r="B43" s="111">
        <v>2007</v>
      </c>
      <c r="C43" s="92">
        <f>SUM(D43:G43,H43)</f>
        <v>400</v>
      </c>
      <c r="D43" s="124"/>
      <c r="E43" s="124"/>
      <c r="F43" s="124">
        <v>400</v>
      </c>
      <c r="G43" s="112"/>
      <c r="H43" s="112"/>
      <c r="I43" s="113"/>
      <c r="J43" s="111" t="s">
        <v>19</v>
      </c>
    </row>
    <row r="44" spans="1:10" s="81" customFormat="1" ht="20.25" customHeight="1" thickBot="1">
      <c r="A44" s="137" t="s">
        <v>17</v>
      </c>
      <c r="B44" s="114"/>
      <c r="C44" s="115">
        <f>SUM(C39:C43)</f>
        <v>228035</v>
      </c>
      <c r="D44" s="115">
        <f>SUM(D39:D43)</f>
        <v>80000</v>
      </c>
      <c r="E44" s="115">
        <f>SUM(E39:E43)</f>
        <v>54500</v>
      </c>
      <c r="F44" s="115">
        <f>SUM(F39:F43)</f>
        <v>11315</v>
      </c>
      <c r="G44" s="115">
        <f>SUM(G39:G43)</f>
        <v>6600</v>
      </c>
      <c r="H44" s="115">
        <f>SUM(H39:H41)</f>
        <v>75620</v>
      </c>
      <c r="I44" s="116"/>
      <c r="J44" s="117"/>
    </row>
    <row r="45" spans="1:10" s="81" customFormat="1" ht="20.25" customHeight="1" thickBot="1">
      <c r="A45" s="233" t="s">
        <v>199</v>
      </c>
      <c r="B45" s="234"/>
      <c r="C45" s="234"/>
      <c r="D45" s="234"/>
      <c r="E45" s="234"/>
      <c r="F45" s="234"/>
      <c r="G45" s="234"/>
      <c r="H45" s="234"/>
      <c r="I45" s="234"/>
      <c r="J45" s="235"/>
    </row>
    <row r="46" spans="1:10" s="81" customFormat="1" ht="44.25" customHeight="1">
      <c r="A46" s="118" t="s">
        <v>200</v>
      </c>
      <c r="B46" s="119">
        <v>2007</v>
      </c>
      <c r="C46" s="161">
        <f aca="true" t="shared" si="3" ref="C46:C57">SUM(D46:G46,H46)</f>
        <v>800</v>
      </c>
      <c r="D46" s="161"/>
      <c r="E46" s="161"/>
      <c r="F46" s="161"/>
      <c r="G46" s="161">
        <v>800</v>
      </c>
      <c r="H46" s="162"/>
      <c r="I46" s="163"/>
      <c r="J46" s="119" t="s">
        <v>77</v>
      </c>
    </row>
    <row r="47" spans="1:10" s="81" customFormat="1" ht="155.25" customHeight="1">
      <c r="A47" s="26" t="s">
        <v>247</v>
      </c>
      <c r="B47" s="8">
        <v>2007</v>
      </c>
      <c r="C47" s="87">
        <f>SUM(D47:G47,H47)</f>
        <v>31500</v>
      </c>
      <c r="D47" s="87"/>
      <c r="E47" s="87"/>
      <c r="F47" s="87">
        <v>3000</v>
      </c>
      <c r="G47" s="87">
        <v>28500</v>
      </c>
      <c r="H47" s="164"/>
      <c r="I47" s="165"/>
      <c r="J47" s="8" t="s">
        <v>77</v>
      </c>
    </row>
    <row r="48" spans="1:10" s="81" customFormat="1" ht="64.5" customHeight="1">
      <c r="A48" s="26" t="s">
        <v>218</v>
      </c>
      <c r="B48" s="8">
        <v>2007</v>
      </c>
      <c r="C48" s="87">
        <f t="shared" si="3"/>
        <v>1910</v>
      </c>
      <c r="D48" s="87"/>
      <c r="E48" s="87"/>
      <c r="F48" s="87"/>
      <c r="G48" s="87">
        <v>1910</v>
      </c>
      <c r="H48" s="164"/>
      <c r="I48" s="165"/>
      <c r="J48" s="8" t="s">
        <v>77</v>
      </c>
    </row>
    <row r="49" spans="1:10" s="81" customFormat="1" ht="46.5" customHeight="1">
      <c r="A49" s="103" t="s">
        <v>203</v>
      </c>
      <c r="B49" s="8">
        <v>2007</v>
      </c>
      <c r="C49" s="87">
        <f t="shared" si="3"/>
        <v>720</v>
      </c>
      <c r="D49" s="48"/>
      <c r="E49" s="48"/>
      <c r="F49" s="48"/>
      <c r="G49" s="48">
        <v>720</v>
      </c>
      <c r="H49" s="49"/>
      <c r="I49" s="33"/>
      <c r="J49" s="8" t="s">
        <v>77</v>
      </c>
    </row>
    <row r="50" spans="1:10" s="81" customFormat="1" ht="49.5" customHeight="1">
      <c r="A50" s="26" t="s">
        <v>204</v>
      </c>
      <c r="B50" s="11">
        <v>2007</v>
      </c>
      <c r="C50" s="85">
        <f t="shared" si="3"/>
        <v>5000</v>
      </c>
      <c r="D50" s="85"/>
      <c r="E50" s="85"/>
      <c r="F50" s="85"/>
      <c r="G50" s="85">
        <v>5000</v>
      </c>
      <c r="H50" s="85"/>
      <c r="I50" s="11"/>
      <c r="J50" s="11" t="s">
        <v>77</v>
      </c>
    </row>
    <row r="51" spans="1:10" s="81" customFormat="1" ht="45.75" customHeight="1">
      <c r="A51" s="26" t="s">
        <v>219</v>
      </c>
      <c r="B51" s="11">
        <v>2007</v>
      </c>
      <c r="C51" s="85">
        <f t="shared" si="3"/>
        <v>500</v>
      </c>
      <c r="D51" s="52"/>
      <c r="E51" s="52"/>
      <c r="F51" s="52"/>
      <c r="G51" s="52">
        <v>500</v>
      </c>
      <c r="H51" s="53"/>
      <c r="I51" s="12"/>
      <c r="J51" s="11" t="s">
        <v>77</v>
      </c>
    </row>
    <row r="52" spans="1:10" s="81" customFormat="1" ht="47.25" customHeight="1">
      <c r="A52" s="26" t="s">
        <v>248</v>
      </c>
      <c r="B52" s="11">
        <v>2007</v>
      </c>
      <c r="C52" s="85">
        <f t="shared" si="3"/>
        <v>600</v>
      </c>
      <c r="D52" s="52"/>
      <c r="E52" s="52"/>
      <c r="F52" s="52"/>
      <c r="G52" s="52">
        <v>600</v>
      </c>
      <c r="H52" s="53"/>
      <c r="I52" s="12"/>
      <c r="J52" s="11" t="s">
        <v>77</v>
      </c>
    </row>
    <row r="53" spans="1:10" s="81" customFormat="1" ht="45" customHeight="1">
      <c r="A53" s="26" t="s">
        <v>213</v>
      </c>
      <c r="B53" s="11">
        <v>2007</v>
      </c>
      <c r="C53" s="85">
        <f t="shared" si="3"/>
        <v>900</v>
      </c>
      <c r="D53" s="52"/>
      <c r="E53" s="52"/>
      <c r="F53" s="52"/>
      <c r="G53" s="52">
        <v>900</v>
      </c>
      <c r="H53" s="53"/>
      <c r="I53" s="12"/>
      <c r="J53" s="11" t="s">
        <v>77</v>
      </c>
    </row>
    <row r="54" spans="1:10" s="81" customFormat="1" ht="48.75" customHeight="1">
      <c r="A54" s="26" t="s">
        <v>214</v>
      </c>
      <c r="B54" s="11">
        <v>2007</v>
      </c>
      <c r="C54" s="85">
        <f t="shared" si="3"/>
        <v>800</v>
      </c>
      <c r="D54" s="52"/>
      <c r="E54" s="52"/>
      <c r="F54" s="52"/>
      <c r="G54" s="52">
        <v>800</v>
      </c>
      <c r="H54" s="53"/>
      <c r="I54" s="12"/>
      <c r="J54" s="11" t="s">
        <v>77</v>
      </c>
    </row>
    <row r="55" spans="1:10" s="81" customFormat="1" ht="47.25" customHeight="1">
      <c r="A55" s="110" t="s">
        <v>246</v>
      </c>
      <c r="B55" s="8">
        <v>2007</v>
      </c>
      <c r="C55" s="107">
        <f t="shared" si="3"/>
        <v>500</v>
      </c>
      <c r="D55" s="141"/>
      <c r="E55" s="141"/>
      <c r="F55" s="141"/>
      <c r="G55" s="141">
        <v>500</v>
      </c>
      <c r="H55" s="166"/>
      <c r="I55" s="167"/>
      <c r="J55" s="106" t="s">
        <v>77</v>
      </c>
    </row>
    <row r="56" spans="1:10" s="81" customFormat="1" ht="45" customHeight="1">
      <c r="A56" s="26" t="s">
        <v>237</v>
      </c>
      <c r="B56" s="11">
        <v>2007</v>
      </c>
      <c r="C56" s="107">
        <f t="shared" si="3"/>
        <v>175</v>
      </c>
      <c r="D56" s="52"/>
      <c r="E56" s="52"/>
      <c r="F56" s="52"/>
      <c r="G56" s="52">
        <v>175</v>
      </c>
      <c r="H56" s="53"/>
      <c r="I56" s="12"/>
      <c r="J56" s="106" t="s">
        <v>77</v>
      </c>
    </row>
    <row r="57" spans="1:10" s="81" customFormat="1" ht="50.25" customHeight="1" thickBot="1">
      <c r="A57" s="110" t="s">
        <v>225</v>
      </c>
      <c r="B57" s="11">
        <v>2007</v>
      </c>
      <c r="C57" s="107">
        <f t="shared" si="3"/>
        <v>400</v>
      </c>
      <c r="D57" s="141"/>
      <c r="E57" s="141"/>
      <c r="F57" s="141"/>
      <c r="G57" s="141">
        <v>400</v>
      </c>
      <c r="H57" s="166"/>
      <c r="I57" s="167"/>
      <c r="J57" s="106" t="s">
        <v>77</v>
      </c>
    </row>
    <row r="58" spans="1:10" s="81" customFormat="1" ht="25.5" customHeight="1" thickBot="1">
      <c r="A58" s="102" t="s">
        <v>17</v>
      </c>
      <c r="B58" s="108"/>
      <c r="C58" s="93">
        <f aca="true" t="shared" si="4" ref="C58:H58">SUM(C46:C57)</f>
        <v>43805</v>
      </c>
      <c r="D58" s="93">
        <f t="shared" si="4"/>
        <v>0</v>
      </c>
      <c r="E58" s="93">
        <f t="shared" si="4"/>
        <v>0</v>
      </c>
      <c r="F58" s="93">
        <f t="shared" si="4"/>
        <v>3000</v>
      </c>
      <c r="G58" s="93">
        <f t="shared" si="4"/>
        <v>40805</v>
      </c>
      <c r="H58" s="93">
        <f t="shared" si="4"/>
        <v>0</v>
      </c>
      <c r="I58" s="93"/>
      <c r="J58" s="109"/>
    </row>
    <row r="59" spans="1:10" s="81" customFormat="1" ht="25.5" customHeight="1" thickBot="1">
      <c r="A59" s="229" t="s">
        <v>201</v>
      </c>
      <c r="B59" s="230"/>
      <c r="C59" s="230"/>
      <c r="D59" s="230"/>
      <c r="E59" s="230"/>
      <c r="F59" s="230"/>
      <c r="G59" s="230"/>
      <c r="H59" s="230"/>
      <c r="I59" s="230"/>
      <c r="J59" s="231"/>
    </row>
    <row r="60" spans="1:10" s="80" customFormat="1" ht="38.25" customHeight="1">
      <c r="A60" s="118" t="s">
        <v>249</v>
      </c>
      <c r="B60" s="119">
        <v>2007</v>
      </c>
      <c r="C60" s="128">
        <f aca="true" t="shared" si="5" ref="C60:C65">SUM(D60:G60,H60)</f>
        <v>600</v>
      </c>
      <c r="D60" s="128"/>
      <c r="E60" s="128"/>
      <c r="F60" s="128"/>
      <c r="G60" s="120">
        <v>600</v>
      </c>
      <c r="H60" s="128"/>
      <c r="I60" s="128"/>
      <c r="J60" s="119" t="s">
        <v>37</v>
      </c>
    </row>
    <row r="61" spans="1:10" s="81" customFormat="1" ht="64.5" customHeight="1">
      <c r="A61" s="26" t="s">
        <v>226</v>
      </c>
      <c r="B61" s="8">
        <v>2007</v>
      </c>
      <c r="C61" s="48">
        <f t="shared" si="5"/>
        <v>2500</v>
      </c>
      <c r="D61" s="48"/>
      <c r="E61" s="48"/>
      <c r="F61" s="48"/>
      <c r="G61" s="131">
        <v>2500</v>
      </c>
      <c r="H61" s="48"/>
      <c r="I61" s="48"/>
      <c r="J61" s="8" t="s">
        <v>37</v>
      </c>
    </row>
    <row r="62" spans="1:10" s="81" customFormat="1" ht="42.75" customHeight="1">
      <c r="A62" s="7" t="s">
        <v>240</v>
      </c>
      <c r="B62" s="8">
        <v>2007</v>
      </c>
      <c r="C62" s="48">
        <f t="shared" si="5"/>
        <v>3000</v>
      </c>
      <c r="D62" s="48"/>
      <c r="E62" s="48"/>
      <c r="F62" s="48"/>
      <c r="G62" s="48">
        <v>3000</v>
      </c>
      <c r="H62" s="48"/>
      <c r="I62" s="8"/>
      <c r="J62" s="8" t="s">
        <v>77</v>
      </c>
    </row>
    <row r="63" spans="1:10" ht="60.75" customHeight="1">
      <c r="A63" s="83" t="s">
        <v>110</v>
      </c>
      <c r="B63" s="6">
        <v>2007</v>
      </c>
      <c r="C63" s="86">
        <f t="shared" si="5"/>
        <v>800</v>
      </c>
      <c r="D63" s="45"/>
      <c r="E63" s="45"/>
      <c r="F63" s="45"/>
      <c r="G63" s="86">
        <v>800</v>
      </c>
      <c r="H63" s="45"/>
      <c r="I63" s="45"/>
      <c r="J63" s="6" t="s">
        <v>79</v>
      </c>
    </row>
    <row r="64" spans="1:10" ht="60.75" customHeight="1">
      <c r="A64" s="83" t="s">
        <v>241</v>
      </c>
      <c r="B64" s="8">
        <v>2007</v>
      </c>
      <c r="C64" s="51">
        <f t="shared" si="5"/>
        <v>525</v>
      </c>
      <c r="D64" s="51"/>
      <c r="E64" s="51"/>
      <c r="F64" s="51"/>
      <c r="G64" s="51">
        <v>525</v>
      </c>
      <c r="H64" s="10"/>
      <c r="I64" s="10"/>
      <c r="J64" s="6" t="s">
        <v>77</v>
      </c>
    </row>
    <row r="65" spans="1:10" ht="47.25" customHeight="1" thickBot="1">
      <c r="A65" s="110" t="s">
        <v>242</v>
      </c>
      <c r="B65" s="127">
        <v>2007</v>
      </c>
      <c r="C65" s="141">
        <f t="shared" si="5"/>
        <v>100</v>
      </c>
      <c r="D65" s="141"/>
      <c r="E65" s="141"/>
      <c r="F65" s="141"/>
      <c r="G65" s="141">
        <v>100</v>
      </c>
      <c r="H65" s="106"/>
      <c r="I65" s="106"/>
      <c r="J65" s="127" t="s">
        <v>77</v>
      </c>
    </row>
    <row r="66" spans="1:10" ht="18" customHeight="1" thickBot="1">
      <c r="A66" s="102" t="s">
        <v>17</v>
      </c>
      <c r="B66" s="98"/>
      <c r="C66" s="94">
        <f>SUM(C60:C65)</f>
        <v>7525</v>
      </c>
      <c r="D66" s="94">
        <f>SUM(D60:D64)</f>
        <v>0</v>
      </c>
      <c r="E66" s="94">
        <f>SUM(E60:E64)</f>
        <v>0</v>
      </c>
      <c r="F66" s="94">
        <f>SUM(F60:F64)</f>
        <v>0</v>
      </c>
      <c r="G66" s="94">
        <f>SUM(G60:G65)</f>
        <v>7525</v>
      </c>
      <c r="H66" s="94">
        <f>SUM(H60:H64)</f>
        <v>0</v>
      </c>
      <c r="I66" s="99"/>
      <c r="J66" s="100"/>
    </row>
    <row r="67" spans="1:10" ht="15" customHeight="1" thickBot="1">
      <c r="A67" s="104" t="s">
        <v>21</v>
      </c>
      <c r="B67" s="95"/>
      <c r="C67" s="96">
        <f>SUM(C30,C34,C37,C44,C58,C66)</f>
        <v>334018</v>
      </c>
      <c r="D67" s="96">
        <f>SUM(D30,D34,D37,D44,D58,D66)</f>
        <v>80000</v>
      </c>
      <c r="E67" s="96">
        <f>SUM(E30,E34,E37,E44,E58,E66)</f>
        <v>54500</v>
      </c>
      <c r="F67" s="96">
        <f>F30+F34+F37+F44+F58+F66</f>
        <v>21315</v>
      </c>
      <c r="G67" s="96">
        <f>SUM(G30,G34,G37,G44,G58,G66)</f>
        <v>99600</v>
      </c>
      <c r="H67" s="96">
        <f>SUM(H30,H34,H37,H44,H58,H66)</f>
        <v>78603</v>
      </c>
      <c r="I67" s="123"/>
      <c r="J67" s="97"/>
    </row>
    <row r="68" spans="1:10" ht="15" customHeight="1">
      <c r="A68" s="101" t="s">
        <v>22</v>
      </c>
      <c r="B68" s="101"/>
      <c r="C68" s="101"/>
      <c r="D68" s="101"/>
      <c r="E68" s="101"/>
      <c r="F68" s="101"/>
      <c r="G68" s="101"/>
      <c r="H68" s="101"/>
      <c r="I68" s="101"/>
      <c r="J68" s="101"/>
    </row>
    <row r="69" ht="15" customHeight="1"/>
    <row r="70" s="126" customFormat="1" ht="11.25">
      <c r="A70" s="125" t="s">
        <v>202</v>
      </c>
    </row>
    <row r="201" spans="1:10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</row>
    <row r="202" spans="1:10" ht="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</row>
    <row r="203" spans="1:10" ht="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</row>
    <row r="204" spans="1:10" ht="1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</row>
    <row r="205" spans="1:10" ht="1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</row>
    <row r="206" spans="1:10" ht="1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</row>
    <row r="207" spans="1:10" ht="1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</row>
    <row r="208" spans="1:10" ht="1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</row>
    <row r="209" spans="1:10" ht="1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</row>
    <row r="210" spans="1:10" ht="1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</row>
    <row r="211" spans="1:10" ht="1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</row>
    <row r="212" spans="1:10" ht="1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</row>
    <row r="213" spans="1:10" ht="1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</row>
    <row r="214" spans="1:10" ht="1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</row>
    <row r="215" spans="1:10" ht="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</row>
    <row r="216" spans="1:10" ht="1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</row>
    <row r="217" spans="1:10" ht="1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</row>
    <row r="218" spans="1:10" ht="1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</row>
    <row r="219" spans="1:10" ht="1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</row>
    <row r="220" spans="1:10" ht="1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</row>
    <row r="221" spans="1:10" ht="1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</row>
    <row r="222" spans="1:10" ht="1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</row>
    <row r="223" spans="1:10" ht="1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</row>
    <row r="224" spans="1:10" ht="1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</row>
    <row r="225" spans="1:10" ht="1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</row>
    <row r="227" spans="1:10" ht="1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</row>
    <row r="228" spans="1:10" ht="1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</row>
    <row r="229" spans="1:10" ht="1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</row>
    <row r="230" spans="1:10" ht="1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</row>
    <row r="231" spans="1:10" ht="1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</row>
    <row r="232" spans="1:10" ht="1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</row>
  </sheetData>
  <mergeCells count="19">
    <mergeCell ref="A7:J7"/>
    <mergeCell ref="A8:J8"/>
    <mergeCell ref="A10:A12"/>
    <mergeCell ref="B10:B12"/>
    <mergeCell ref="C10:H10"/>
    <mergeCell ref="I10:I12"/>
    <mergeCell ref="J10:J12"/>
    <mergeCell ref="F11:F12"/>
    <mergeCell ref="G11:G12"/>
    <mergeCell ref="H11:H12"/>
    <mergeCell ref="A14:J14"/>
    <mergeCell ref="C11:C12"/>
    <mergeCell ref="D11:D12"/>
    <mergeCell ref="E11:E12"/>
    <mergeCell ref="A59:J59"/>
    <mergeCell ref="A31:J31"/>
    <mergeCell ref="A35:J35"/>
    <mergeCell ref="A38:J38"/>
    <mergeCell ref="A45:J4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95" r:id="rId1"/>
  <headerFooter alignWithMargins="0">
    <oddFooter>&amp;L&amp;Z&amp;F&amp;R                                                 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90" zoomScaleNormal="90" zoomScaleSheetLayoutView="100" workbookViewId="0" topLeftCell="A37">
      <selection activeCell="E23" sqref="E23"/>
    </sheetView>
  </sheetViews>
  <sheetFormatPr defaultColWidth="9.140625" defaultRowHeight="12.75"/>
  <cols>
    <col min="1" max="1" width="46.57421875" style="79" customWidth="1"/>
    <col min="2" max="2" width="9.140625" style="79" customWidth="1"/>
    <col min="3" max="3" width="7.8515625" style="79" customWidth="1"/>
    <col min="4" max="5" width="9.140625" style="79" customWidth="1"/>
    <col min="6" max="6" width="8.28125" style="79" customWidth="1"/>
    <col min="7" max="7" width="9.28125" style="79" customWidth="1"/>
    <col min="8" max="8" width="8.8515625" style="79" customWidth="1"/>
    <col min="9" max="9" width="13.00390625" style="79" customWidth="1"/>
    <col min="10" max="10" width="17.140625" style="79" customWidth="1"/>
    <col min="11" max="16384" width="9.140625" style="79" customWidth="1"/>
  </cols>
  <sheetData>
    <row r="1" spans="7:10" s="81" customFormat="1" ht="15">
      <c r="G1" s="142" t="s">
        <v>220</v>
      </c>
      <c r="H1" s="144"/>
      <c r="I1" s="144"/>
      <c r="J1" s="144"/>
    </row>
    <row r="2" spans="7:10" s="81" customFormat="1" ht="15">
      <c r="G2" s="142" t="s">
        <v>221</v>
      </c>
      <c r="H2" s="144"/>
      <c r="I2" s="144"/>
      <c r="J2" s="144"/>
    </row>
    <row r="3" spans="7:10" s="81" customFormat="1" ht="15">
      <c r="G3" s="142" t="s">
        <v>222</v>
      </c>
      <c r="H3" s="144"/>
      <c r="I3" s="144"/>
      <c r="J3" s="144"/>
    </row>
    <row r="4" spans="7:10" s="81" customFormat="1" ht="15">
      <c r="G4" s="142" t="s">
        <v>224</v>
      </c>
      <c r="H4" s="144"/>
      <c r="I4" s="144"/>
      <c r="J4" s="144"/>
    </row>
    <row r="5" spans="7:10" s="81" customFormat="1" ht="15">
      <c r="G5" s="142" t="s">
        <v>285</v>
      </c>
      <c r="H5" s="144"/>
      <c r="I5" s="144"/>
      <c r="J5" s="144"/>
    </row>
    <row r="6" spans="7:10" s="81" customFormat="1" ht="15">
      <c r="G6" s="134" t="s">
        <v>223</v>
      </c>
      <c r="H6" s="134"/>
      <c r="I6" s="134"/>
      <c r="J6" s="134"/>
    </row>
    <row r="7" spans="1:10" s="81" customFormat="1" ht="15">
      <c r="A7" s="238" t="s">
        <v>239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0" s="81" customFormat="1" ht="15">
      <c r="A8" s="238" t="s">
        <v>23</v>
      </c>
      <c r="B8" s="238"/>
      <c r="C8" s="238"/>
      <c r="D8" s="238"/>
      <c r="E8" s="238"/>
      <c r="F8" s="238"/>
      <c r="G8" s="238"/>
      <c r="H8" s="238"/>
      <c r="I8" s="238"/>
      <c r="J8" s="238"/>
    </row>
    <row r="9" spans="1:10" s="81" customFormat="1" ht="15">
      <c r="A9" s="142"/>
      <c r="B9" s="134"/>
      <c r="C9" s="134"/>
      <c r="D9" s="134"/>
      <c r="E9" s="134"/>
      <c r="F9" s="134"/>
      <c r="G9" s="134"/>
      <c r="H9" s="134"/>
      <c r="I9" s="134"/>
      <c r="J9" s="134"/>
    </row>
    <row r="10" spans="1:10" s="81" customFormat="1" ht="15" customHeight="1">
      <c r="A10" s="239" t="s">
        <v>2</v>
      </c>
      <c r="B10" s="236" t="s">
        <v>3</v>
      </c>
      <c r="C10" s="236" t="s">
        <v>25</v>
      </c>
      <c r="D10" s="236"/>
      <c r="E10" s="236"/>
      <c r="F10" s="236"/>
      <c r="G10" s="236"/>
      <c r="H10" s="236"/>
      <c r="I10" s="236" t="s">
        <v>74</v>
      </c>
      <c r="J10" s="236" t="s">
        <v>7</v>
      </c>
    </row>
    <row r="11" spans="1:10" s="81" customFormat="1" ht="15" customHeight="1">
      <c r="A11" s="239"/>
      <c r="B11" s="236"/>
      <c r="C11" s="236" t="s">
        <v>9</v>
      </c>
      <c r="D11" s="236" t="s">
        <v>10</v>
      </c>
      <c r="E11" s="236" t="s">
        <v>11</v>
      </c>
      <c r="F11" s="237" t="s">
        <v>205</v>
      </c>
      <c r="G11" s="237" t="s">
        <v>12</v>
      </c>
      <c r="H11" s="236" t="s">
        <v>13</v>
      </c>
      <c r="I11" s="236"/>
      <c r="J11" s="236"/>
    </row>
    <row r="12" spans="1:10" s="81" customFormat="1" ht="48" customHeight="1">
      <c r="A12" s="240"/>
      <c r="B12" s="237"/>
      <c r="C12" s="237"/>
      <c r="D12" s="237"/>
      <c r="E12" s="237"/>
      <c r="F12" s="241"/>
      <c r="G12" s="241"/>
      <c r="H12" s="237"/>
      <c r="I12" s="237"/>
      <c r="J12" s="237"/>
    </row>
    <row r="13" spans="1:10" s="81" customFormat="1" ht="18" customHeight="1">
      <c r="A13" s="143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</row>
    <row r="14" spans="1:10" s="81" customFormat="1" ht="16.5" thickBot="1">
      <c r="A14" s="220" t="s">
        <v>15</v>
      </c>
      <c r="B14" s="221"/>
      <c r="C14" s="221"/>
      <c r="D14" s="221"/>
      <c r="E14" s="221"/>
      <c r="F14" s="221"/>
      <c r="G14" s="221"/>
      <c r="H14" s="221"/>
      <c r="I14" s="221"/>
      <c r="J14" s="232"/>
    </row>
    <row r="15" spans="1:10" s="81" customFormat="1" ht="72.75" customHeight="1">
      <c r="A15" s="118" t="s">
        <v>227</v>
      </c>
      <c r="B15" s="119" t="s">
        <v>27</v>
      </c>
      <c r="C15" s="128">
        <f aca="true" t="shared" si="0" ref="C15:C32">SUM(D15:G15,H15)</f>
        <v>2753.7200000000003</v>
      </c>
      <c r="D15" s="128"/>
      <c r="E15" s="128"/>
      <c r="F15" s="128">
        <v>2000</v>
      </c>
      <c r="G15" s="128">
        <v>753.72</v>
      </c>
      <c r="H15" s="128"/>
      <c r="I15" s="128"/>
      <c r="J15" s="119" t="s">
        <v>36</v>
      </c>
    </row>
    <row r="16" spans="1:10" s="81" customFormat="1" ht="58.5" customHeight="1">
      <c r="A16" s="26" t="s">
        <v>238</v>
      </c>
      <c r="B16" s="8">
        <v>2007</v>
      </c>
      <c r="C16" s="48">
        <f t="shared" si="0"/>
        <v>1578</v>
      </c>
      <c r="D16" s="48"/>
      <c r="E16" s="48"/>
      <c r="F16" s="48"/>
      <c r="G16" s="82">
        <v>1500</v>
      </c>
      <c r="H16" s="48">
        <v>78</v>
      </c>
      <c r="I16" s="48"/>
      <c r="J16" s="8" t="s">
        <v>75</v>
      </c>
    </row>
    <row r="17" spans="1:10" s="81" customFormat="1" ht="59.25" customHeight="1">
      <c r="A17" s="26" t="s">
        <v>228</v>
      </c>
      <c r="B17" s="8">
        <v>2007</v>
      </c>
      <c r="C17" s="48">
        <f t="shared" si="0"/>
        <v>40</v>
      </c>
      <c r="D17" s="48"/>
      <c r="E17" s="48"/>
      <c r="F17" s="48"/>
      <c r="G17" s="48">
        <v>40</v>
      </c>
      <c r="H17" s="48"/>
      <c r="I17" s="48"/>
      <c r="J17" s="8" t="s">
        <v>75</v>
      </c>
    </row>
    <row r="18" spans="1:10" s="81" customFormat="1" ht="57" customHeight="1">
      <c r="A18" s="26" t="s">
        <v>280</v>
      </c>
      <c r="B18" s="8">
        <v>2007</v>
      </c>
      <c r="C18" s="48">
        <v>1310</v>
      </c>
      <c r="D18" s="48"/>
      <c r="E18" s="48"/>
      <c r="F18" s="48"/>
      <c r="G18" s="48">
        <v>1310</v>
      </c>
      <c r="H18" s="48"/>
      <c r="I18" s="48"/>
      <c r="J18" s="8" t="s">
        <v>75</v>
      </c>
    </row>
    <row r="19" spans="1:10" s="81" customFormat="1" ht="55.5" customHeight="1">
      <c r="A19" s="26" t="s">
        <v>265</v>
      </c>
      <c r="B19" s="8">
        <v>2007</v>
      </c>
      <c r="C19" s="48">
        <f t="shared" si="0"/>
        <v>79</v>
      </c>
      <c r="D19" s="48"/>
      <c r="E19" s="48"/>
      <c r="F19" s="48"/>
      <c r="G19" s="48">
        <v>79</v>
      </c>
      <c r="H19" s="48"/>
      <c r="I19" s="48"/>
      <c r="J19" s="8" t="s">
        <v>75</v>
      </c>
    </row>
    <row r="20" spans="1:10" s="81" customFormat="1" ht="56.25" customHeight="1">
      <c r="A20" s="26" t="s">
        <v>266</v>
      </c>
      <c r="B20" s="8">
        <v>2007</v>
      </c>
      <c r="C20" s="48">
        <f t="shared" si="0"/>
        <v>165.6</v>
      </c>
      <c r="D20" s="48"/>
      <c r="E20" s="48"/>
      <c r="F20" s="48"/>
      <c r="G20" s="48">
        <v>165.6</v>
      </c>
      <c r="H20" s="48"/>
      <c r="I20" s="48"/>
      <c r="J20" s="8" t="s">
        <v>75</v>
      </c>
    </row>
    <row r="21" spans="1:10" s="81" customFormat="1" ht="58.5" customHeight="1">
      <c r="A21" s="26" t="s">
        <v>267</v>
      </c>
      <c r="B21" s="8">
        <v>2007</v>
      </c>
      <c r="C21" s="48">
        <f t="shared" si="0"/>
        <v>199.9</v>
      </c>
      <c r="D21" s="48"/>
      <c r="E21" s="48"/>
      <c r="F21" s="48"/>
      <c r="G21" s="48">
        <v>199.9</v>
      </c>
      <c r="H21" s="48"/>
      <c r="I21" s="48"/>
      <c r="J21" s="8" t="s">
        <v>75</v>
      </c>
    </row>
    <row r="22" spans="1:10" s="81" customFormat="1" ht="58.5" customHeight="1">
      <c r="A22" s="26" t="s">
        <v>268</v>
      </c>
      <c r="B22" s="8">
        <v>2007</v>
      </c>
      <c r="C22" s="48">
        <f t="shared" si="0"/>
        <v>129</v>
      </c>
      <c r="D22" s="48"/>
      <c r="E22" s="48"/>
      <c r="F22" s="48"/>
      <c r="G22" s="48">
        <v>129</v>
      </c>
      <c r="H22" s="48"/>
      <c r="I22" s="48"/>
      <c r="J22" s="8" t="s">
        <v>75</v>
      </c>
    </row>
    <row r="23" spans="1:10" s="81" customFormat="1" ht="58.5" customHeight="1">
      <c r="A23" s="26" t="s">
        <v>269</v>
      </c>
      <c r="B23" s="8">
        <v>2007</v>
      </c>
      <c r="C23" s="48">
        <f t="shared" si="0"/>
        <v>59.6</v>
      </c>
      <c r="D23" s="48"/>
      <c r="E23" s="48"/>
      <c r="F23" s="48"/>
      <c r="G23" s="48">
        <v>59.6</v>
      </c>
      <c r="H23" s="48"/>
      <c r="I23" s="48"/>
      <c r="J23" s="8" t="s">
        <v>75</v>
      </c>
    </row>
    <row r="24" spans="1:10" s="81" customFormat="1" ht="76.5" customHeight="1">
      <c r="A24" s="26" t="s">
        <v>210</v>
      </c>
      <c r="B24" s="8" t="s">
        <v>32</v>
      </c>
      <c r="C24" s="48">
        <f t="shared" si="0"/>
        <v>1000</v>
      </c>
      <c r="D24" s="48"/>
      <c r="E24" s="48"/>
      <c r="F24" s="48"/>
      <c r="G24" s="48">
        <v>1000</v>
      </c>
      <c r="H24" s="48"/>
      <c r="I24" s="8" t="s">
        <v>208</v>
      </c>
      <c r="J24" s="8" t="s">
        <v>77</v>
      </c>
    </row>
    <row r="25" spans="1:10" s="81" customFormat="1" ht="41.25" customHeight="1">
      <c r="A25" s="26" t="s">
        <v>216</v>
      </c>
      <c r="B25" s="8">
        <v>2007</v>
      </c>
      <c r="C25" s="48">
        <f t="shared" si="0"/>
        <v>20000</v>
      </c>
      <c r="D25" s="48"/>
      <c r="E25" s="48"/>
      <c r="F25" s="48">
        <v>5000</v>
      </c>
      <c r="G25" s="48">
        <v>15000</v>
      </c>
      <c r="H25" s="48"/>
      <c r="I25" s="8"/>
      <c r="J25" s="8" t="s">
        <v>77</v>
      </c>
    </row>
    <row r="26" spans="1:10" s="81" customFormat="1" ht="65.25" customHeight="1">
      <c r="A26" s="26" t="s">
        <v>270</v>
      </c>
      <c r="B26" s="8">
        <v>2007</v>
      </c>
      <c r="C26" s="48">
        <f t="shared" si="0"/>
        <v>1040</v>
      </c>
      <c r="D26" s="48"/>
      <c r="E26" s="48"/>
      <c r="F26" s="48"/>
      <c r="G26" s="48">
        <v>1040</v>
      </c>
      <c r="H26" s="48"/>
      <c r="I26" s="48"/>
      <c r="J26" s="8" t="s">
        <v>44</v>
      </c>
    </row>
    <row r="27" spans="1:10" s="81" customFormat="1" ht="65.25" customHeight="1">
      <c r="A27" s="26" t="s">
        <v>271</v>
      </c>
      <c r="B27" s="8">
        <v>2007</v>
      </c>
      <c r="C27" s="48">
        <f t="shared" si="0"/>
        <v>300</v>
      </c>
      <c r="D27" s="48"/>
      <c r="E27" s="48"/>
      <c r="F27" s="48"/>
      <c r="G27" s="48">
        <v>300</v>
      </c>
      <c r="H27" s="48"/>
      <c r="I27" s="48"/>
      <c r="J27" s="8" t="s">
        <v>44</v>
      </c>
    </row>
    <row r="28" spans="1:10" s="81" customFormat="1" ht="46.5" customHeight="1">
      <c r="A28" s="26" t="s">
        <v>272</v>
      </c>
      <c r="B28" s="8">
        <v>2007</v>
      </c>
      <c r="C28" s="48">
        <f t="shared" si="0"/>
        <v>200</v>
      </c>
      <c r="D28" s="48"/>
      <c r="E28" s="48"/>
      <c r="F28" s="48"/>
      <c r="G28" s="48">
        <v>200</v>
      </c>
      <c r="H28" s="48"/>
      <c r="I28" s="48"/>
      <c r="J28" s="8" t="s">
        <v>77</v>
      </c>
    </row>
    <row r="29" spans="1:10" s="81" customFormat="1" ht="48.75" customHeight="1">
      <c r="A29" s="26" t="s">
        <v>273</v>
      </c>
      <c r="B29" s="8">
        <v>2007</v>
      </c>
      <c r="C29" s="48">
        <f t="shared" si="0"/>
        <v>7000</v>
      </c>
      <c r="D29" s="48"/>
      <c r="E29" s="48"/>
      <c r="F29" s="48"/>
      <c r="G29" s="48">
        <v>7000</v>
      </c>
      <c r="H29" s="48"/>
      <c r="I29" s="48"/>
      <c r="J29" s="8" t="s">
        <v>77</v>
      </c>
    </row>
    <row r="30" spans="1:10" s="81" customFormat="1" ht="43.5" customHeight="1">
      <c r="A30" s="26" t="s">
        <v>274</v>
      </c>
      <c r="B30" s="8">
        <v>2007</v>
      </c>
      <c r="C30" s="52">
        <f>SUM(D30:G30,H30)</f>
        <v>500</v>
      </c>
      <c r="D30" s="52"/>
      <c r="E30" s="52"/>
      <c r="F30" s="52"/>
      <c r="G30" s="52">
        <v>500</v>
      </c>
      <c r="H30" s="48"/>
      <c r="I30" s="48"/>
      <c r="J30" s="8" t="s">
        <v>77</v>
      </c>
    </row>
    <row r="31" spans="1:10" s="81" customFormat="1" ht="43.5" customHeight="1">
      <c r="A31" s="26" t="s">
        <v>275</v>
      </c>
      <c r="B31" s="8">
        <v>2007</v>
      </c>
      <c r="C31" s="52">
        <f>SUM(D31:G31,H31)</f>
        <v>500</v>
      </c>
      <c r="D31" s="52"/>
      <c r="E31" s="52"/>
      <c r="F31" s="52"/>
      <c r="G31" s="52">
        <v>500</v>
      </c>
      <c r="H31" s="48"/>
      <c r="I31" s="48"/>
      <c r="J31" s="8" t="s">
        <v>77</v>
      </c>
    </row>
    <row r="32" spans="1:10" s="80" customFormat="1" ht="34.5" customHeight="1">
      <c r="A32" s="26" t="s">
        <v>276</v>
      </c>
      <c r="B32" s="8">
        <v>2007</v>
      </c>
      <c r="C32" s="48">
        <f t="shared" si="0"/>
        <v>1000</v>
      </c>
      <c r="D32" s="48"/>
      <c r="E32" s="48"/>
      <c r="F32" s="48"/>
      <c r="G32" s="48">
        <v>1000</v>
      </c>
      <c r="H32" s="48"/>
      <c r="I32" s="48"/>
      <c r="J32" s="8" t="s">
        <v>34</v>
      </c>
    </row>
    <row r="33" spans="1:10" s="80" customFormat="1" ht="34.5" customHeight="1">
      <c r="A33" s="26" t="s">
        <v>281</v>
      </c>
      <c r="B33" s="8" t="s">
        <v>30</v>
      </c>
      <c r="C33" s="48">
        <v>5000</v>
      </c>
      <c r="D33" s="48"/>
      <c r="E33" s="48"/>
      <c r="F33" s="48">
        <v>5000</v>
      </c>
      <c r="G33" s="48"/>
      <c r="H33" s="48"/>
      <c r="I33" s="48"/>
      <c r="J33" s="8" t="s">
        <v>34</v>
      </c>
    </row>
    <row r="34" spans="1:10" s="80" customFormat="1" ht="44.25" customHeight="1">
      <c r="A34" s="26" t="s">
        <v>282</v>
      </c>
      <c r="B34" s="8">
        <v>2007</v>
      </c>
      <c r="C34" s="48">
        <v>2000</v>
      </c>
      <c r="D34" s="48"/>
      <c r="E34" s="48"/>
      <c r="F34" s="48"/>
      <c r="G34" s="48">
        <v>2000</v>
      </c>
      <c r="H34" s="48"/>
      <c r="I34" s="48"/>
      <c r="J34" s="8" t="s">
        <v>77</v>
      </c>
    </row>
    <row r="35" spans="1:10" s="136" customFormat="1" ht="22.5" customHeight="1" thickBot="1">
      <c r="A35" s="261" t="s">
        <v>17</v>
      </c>
      <c r="B35" s="262"/>
      <c r="C35" s="263">
        <f>SUM(C15:C34)</f>
        <v>44854.82</v>
      </c>
      <c r="D35" s="263">
        <f>SUM(D15:D34)</f>
        <v>0</v>
      </c>
      <c r="E35" s="263">
        <f>SUM(E15:E34)</f>
        <v>0</v>
      </c>
      <c r="F35" s="263">
        <f>SUM(F15:F34)</f>
        <v>12000</v>
      </c>
      <c r="G35" s="263">
        <f>SUM(G15:G34)</f>
        <v>32776.82</v>
      </c>
      <c r="H35" s="263">
        <f>SUM(H15:H34)</f>
        <v>78</v>
      </c>
      <c r="I35" s="263"/>
      <c r="J35" s="264"/>
    </row>
    <row r="36" spans="1:10" s="81" customFormat="1" ht="16.5" thickBot="1">
      <c r="A36" s="220" t="s">
        <v>192</v>
      </c>
      <c r="B36" s="221"/>
      <c r="C36" s="221"/>
      <c r="D36" s="221"/>
      <c r="E36" s="221"/>
      <c r="F36" s="221"/>
      <c r="G36" s="221"/>
      <c r="H36" s="221"/>
      <c r="I36" s="221"/>
      <c r="J36" s="232"/>
    </row>
    <row r="37" spans="1:10" s="81" customFormat="1" ht="30">
      <c r="A37" s="118" t="s">
        <v>194</v>
      </c>
      <c r="B37" s="8">
        <v>2007</v>
      </c>
      <c r="C37" s="120">
        <f>SUM(D37:G37,H37)</f>
        <v>6000</v>
      </c>
      <c r="D37" s="140"/>
      <c r="E37" s="140"/>
      <c r="F37" s="140"/>
      <c r="G37" s="128">
        <v>6000</v>
      </c>
      <c r="H37" s="147"/>
      <c r="I37" s="147"/>
      <c r="J37" s="148" t="s">
        <v>26</v>
      </c>
    </row>
    <row r="38" spans="1:10" s="81" customFormat="1" ht="36.75" customHeight="1" thickBot="1">
      <c r="A38" s="149" t="s">
        <v>193</v>
      </c>
      <c r="B38" s="8">
        <v>2007</v>
      </c>
      <c r="C38" s="92">
        <f>SUM(D38:G38,H38)</f>
        <v>3000</v>
      </c>
      <c r="D38" s="150"/>
      <c r="E38" s="150"/>
      <c r="F38" s="130"/>
      <c r="G38" s="124">
        <v>3000</v>
      </c>
      <c r="H38" s="151"/>
      <c r="I38" s="151"/>
      <c r="J38" s="106" t="s">
        <v>26</v>
      </c>
    </row>
    <row r="39" spans="1:10" s="81" customFormat="1" ht="24" customHeight="1" thickBot="1">
      <c r="A39" s="137" t="s">
        <v>17</v>
      </c>
      <c r="B39" s="216"/>
      <c r="C39" s="115">
        <f>SUM(C37:C38)</f>
        <v>9000</v>
      </c>
      <c r="D39" s="168">
        <f>SUM(D37:D38)</f>
        <v>0</v>
      </c>
      <c r="E39" s="169">
        <f>SUM(E37:E38)</f>
        <v>0</v>
      </c>
      <c r="F39" s="115"/>
      <c r="G39" s="115">
        <f>SUM(G37:G38)</f>
        <v>9000</v>
      </c>
      <c r="H39" s="217"/>
      <c r="I39" s="218"/>
      <c r="J39" s="217"/>
    </row>
    <row r="40" spans="1:10" s="81" customFormat="1" ht="15.75" customHeight="1" thickBot="1">
      <c r="A40" s="233" t="s">
        <v>195</v>
      </c>
      <c r="B40" s="234"/>
      <c r="C40" s="234"/>
      <c r="D40" s="234"/>
      <c r="E40" s="234"/>
      <c r="F40" s="234"/>
      <c r="G40" s="234"/>
      <c r="H40" s="234"/>
      <c r="I40" s="234"/>
      <c r="J40" s="235"/>
    </row>
    <row r="41" spans="1:10" s="81" customFormat="1" ht="54" customHeight="1" thickBot="1">
      <c r="A41" s="149" t="s">
        <v>196</v>
      </c>
      <c r="B41" s="155"/>
      <c r="C41" s="156">
        <f>SUM(D41:G41,H41)</f>
        <v>9500</v>
      </c>
      <c r="D41" s="156"/>
      <c r="E41" s="156"/>
      <c r="F41" s="156"/>
      <c r="G41" s="156">
        <v>6700</v>
      </c>
      <c r="H41" s="156">
        <v>2800</v>
      </c>
      <c r="I41" s="157" t="s">
        <v>197</v>
      </c>
      <c r="J41" s="158" t="s">
        <v>19</v>
      </c>
    </row>
    <row r="42" spans="1:10" s="81" customFormat="1" ht="19.5" customHeight="1" thickBot="1">
      <c r="A42" s="137" t="s">
        <v>17</v>
      </c>
      <c r="B42" s="138"/>
      <c r="C42" s="159">
        <f aca="true" t="shared" si="1" ref="C42:H42">SUM(C41)</f>
        <v>9500</v>
      </c>
      <c r="D42" s="159">
        <f t="shared" si="1"/>
        <v>0</v>
      </c>
      <c r="E42" s="159">
        <f t="shared" si="1"/>
        <v>0</v>
      </c>
      <c r="F42" s="159"/>
      <c r="G42" s="159">
        <f t="shared" si="1"/>
        <v>6700</v>
      </c>
      <c r="H42" s="159">
        <f t="shared" si="1"/>
        <v>2800</v>
      </c>
      <c r="I42" s="160"/>
      <c r="J42" s="139"/>
    </row>
    <row r="43" spans="1:10" s="81" customFormat="1" ht="19.5" customHeight="1" thickBot="1">
      <c r="A43" s="233" t="s">
        <v>198</v>
      </c>
      <c r="B43" s="234"/>
      <c r="C43" s="234"/>
      <c r="D43" s="234"/>
      <c r="E43" s="234"/>
      <c r="F43" s="234"/>
      <c r="G43" s="234"/>
      <c r="H43" s="234"/>
      <c r="I43" s="234"/>
      <c r="J43" s="235"/>
    </row>
    <row r="44" spans="1:10" s="81" customFormat="1" ht="63" customHeight="1">
      <c r="A44" s="118" t="s">
        <v>206</v>
      </c>
      <c r="B44" s="119" t="s">
        <v>33</v>
      </c>
      <c r="C44" s="120">
        <f>SUM(D44:H44)</f>
        <v>216220</v>
      </c>
      <c r="D44" s="120">
        <v>80000</v>
      </c>
      <c r="E44" s="120">
        <v>54500</v>
      </c>
      <c r="F44" s="120">
        <v>3500</v>
      </c>
      <c r="G44" s="120">
        <v>2600</v>
      </c>
      <c r="H44" s="120">
        <v>75620</v>
      </c>
      <c r="I44" s="119"/>
      <c r="J44" s="119" t="s">
        <v>77</v>
      </c>
    </row>
    <row r="45" spans="1:10" s="81" customFormat="1" ht="50.25" customHeight="1">
      <c r="A45" s="26" t="s">
        <v>217</v>
      </c>
      <c r="B45" s="8">
        <v>2007</v>
      </c>
      <c r="C45" s="82">
        <f>SUM(D45:G45,H45)</f>
        <v>4000</v>
      </c>
      <c r="D45" s="48"/>
      <c r="E45" s="48"/>
      <c r="F45" s="48"/>
      <c r="G45" s="48">
        <v>4000</v>
      </c>
      <c r="H45" s="52"/>
      <c r="I45" s="84"/>
      <c r="J45" s="8" t="s">
        <v>77</v>
      </c>
    </row>
    <row r="46" spans="1:10" s="81" customFormat="1" ht="96" customHeight="1">
      <c r="A46" s="26" t="s">
        <v>215</v>
      </c>
      <c r="B46" s="8" t="s">
        <v>30</v>
      </c>
      <c r="C46" s="82">
        <f>SUM(D46:G46,H46)</f>
        <v>7000</v>
      </c>
      <c r="D46" s="48"/>
      <c r="E46" s="48"/>
      <c r="F46" s="48">
        <v>7000</v>
      </c>
      <c r="G46" s="48"/>
      <c r="H46" s="52"/>
      <c r="I46" s="84"/>
      <c r="J46" s="8" t="s">
        <v>19</v>
      </c>
    </row>
    <row r="47" spans="1:10" s="91" customFormat="1" ht="35.25" customHeight="1">
      <c r="A47" s="26" t="s">
        <v>209</v>
      </c>
      <c r="B47" s="88">
        <v>2007</v>
      </c>
      <c r="C47" s="82">
        <f>SUM(D47:G47,H47)</f>
        <v>415</v>
      </c>
      <c r="D47" s="48"/>
      <c r="E47" s="48"/>
      <c r="F47" s="48">
        <v>415</v>
      </c>
      <c r="G47" s="89"/>
      <c r="H47" s="89"/>
      <c r="I47" s="90"/>
      <c r="J47" s="88" t="s">
        <v>19</v>
      </c>
    </row>
    <row r="48" spans="1:10" s="91" customFormat="1" ht="35.25" customHeight="1" thickBot="1">
      <c r="A48" s="110" t="s">
        <v>207</v>
      </c>
      <c r="B48" s="111">
        <v>2007</v>
      </c>
      <c r="C48" s="92">
        <f>SUM(D48:G48,H48)</f>
        <v>400</v>
      </c>
      <c r="D48" s="124"/>
      <c r="E48" s="124"/>
      <c r="F48" s="124">
        <v>400</v>
      </c>
      <c r="G48" s="112"/>
      <c r="H48" s="112"/>
      <c r="I48" s="113"/>
      <c r="J48" s="111" t="s">
        <v>19</v>
      </c>
    </row>
    <row r="49" spans="1:10" s="81" customFormat="1" ht="20.25" customHeight="1" thickBot="1">
      <c r="A49" s="137" t="s">
        <v>17</v>
      </c>
      <c r="B49" s="114"/>
      <c r="C49" s="115">
        <f>SUM(C44:C48)</f>
        <v>228035</v>
      </c>
      <c r="D49" s="115">
        <f>SUM(D44:D48)</f>
        <v>80000</v>
      </c>
      <c r="E49" s="115">
        <f>SUM(E44:E48)</f>
        <v>54500</v>
      </c>
      <c r="F49" s="115">
        <f>SUM(F44:F48)</f>
        <v>11315</v>
      </c>
      <c r="G49" s="115">
        <f>SUM(G44:G48)</f>
        <v>6600</v>
      </c>
      <c r="H49" s="115">
        <f>SUM(H44:H46)</f>
        <v>75620</v>
      </c>
      <c r="I49" s="116"/>
      <c r="J49" s="117"/>
    </row>
    <row r="50" spans="1:10" s="81" customFormat="1" ht="20.25" customHeight="1" thickBot="1">
      <c r="A50" s="233" t="s">
        <v>199</v>
      </c>
      <c r="B50" s="234"/>
      <c r="C50" s="234"/>
      <c r="D50" s="234"/>
      <c r="E50" s="234"/>
      <c r="F50" s="234"/>
      <c r="G50" s="234"/>
      <c r="H50" s="234"/>
      <c r="I50" s="234"/>
      <c r="J50" s="235"/>
    </row>
    <row r="51" spans="1:10" s="81" customFormat="1" ht="44.25" customHeight="1">
      <c r="A51" s="118" t="s">
        <v>200</v>
      </c>
      <c r="B51" s="119">
        <v>2007</v>
      </c>
      <c r="C51" s="161">
        <f aca="true" t="shared" si="2" ref="C51:C63">SUM(D51:G51,H51)</f>
        <v>800</v>
      </c>
      <c r="D51" s="161"/>
      <c r="E51" s="161"/>
      <c r="F51" s="161"/>
      <c r="G51" s="161">
        <v>800</v>
      </c>
      <c r="H51" s="162"/>
      <c r="I51" s="163"/>
      <c r="J51" s="119" t="s">
        <v>77</v>
      </c>
    </row>
    <row r="52" spans="1:10" s="81" customFormat="1" ht="243.75" customHeight="1">
      <c r="A52" s="26" t="s">
        <v>283</v>
      </c>
      <c r="B52" s="8">
        <v>2007</v>
      </c>
      <c r="C52" s="87">
        <v>61590</v>
      </c>
      <c r="D52" s="87"/>
      <c r="E52" s="87"/>
      <c r="F52" s="87">
        <v>3000</v>
      </c>
      <c r="G52" s="87">
        <v>58590</v>
      </c>
      <c r="H52" s="164"/>
      <c r="I52" s="165"/>
      <c r="J52" s="8" t="s">
        <v>77</v>
      </c>
    </row>
    <row r="53" spans="1:10" s="81" customFormat="1" ht="46.5" customHeight="1">
      <c r="A53" s="26" t="s">
        <v>218</v>
      </c>
      <c r="B53" s="8">
        <v>2007</v>
      </c>
      <c r="C53" s="87">
        <v>5300</v>
      </c>
      <c r="D53" s="87"/>
      <c r="E53" s="87"/>
      <c r="F53" s="87"/>
      <c r="G53" s="87">
        <v>5300</v>
      </c>
      <c r="H53" s="164"/>
      <c r="I53" s="165"/>
      <c r="J53" s="8" t="s">
        <v>77</v>
      </c>
    </row>
    <row r="54" spans="1:10" s="81" customFormat="1" ht="46.5" customHeight="1">
      <c r="A54" s="219" t="s">
        <v>203</v>
      </c>
      <c r="B54" s="8">
        <v>2007</v>
      </c>
      <c r="C54" s="87">
        <f t="shared" si="2"/>
        <v>720</v>
      </c>
      <c r="D54" s="48"/>
      <c r="E54" s="48"/>
      <c r="F54" s="48"/>
      <c r="G54" s="48">
        <v>720</v>
      </c>
      <c r="H54" s="49"/>
      <c r="I54" s="33"/>
      <c r="J54" s="8" t="s">
        <v>77</v>
      </c>
    </row>
    <row r="55" spans="1:10" s="81" customFormat="1" ht="49.5" customHeight="1">
      <c r="A55" s="26" t="s">
        <v>204</v>
      </c>
      <c r="B55" s="11">
        <v>2007</v>
      </c>
      <c r="C55" s="85">
        <f t="shared" si="2"/>
        <v>5000</v>
      </c>
      <c r="D55" s="85"/>
      <c r="E55" s="85"/>
      <c r="F55" s="85"/>
      <c r="G55" s="85">
        <v>5000</v>
      </c>
      <c r="H55" s="85"/>
      <c r="I55" s="11"/>
      <c r="J55" s="11" t="s">
        <v>77</v>
      </c>
    </row>
    <row r="56" spans="1:10" s="81" customFormat="1" ht="45.75" customHeight="1">
      <c r="A56" s="26" t="s">
        <v>219</v>
      </c>
      <c r="B56" s="11">
        <v>2007</v>
      </c>
      <c r="C56" s="85">
        <f t="shared" si="2"/>
        <v>500</v>
      </c>
      <c r="D56" s="52"/>
      <c r="E56" s="52"/>
      <c r="F56" s="52"/>
      <c r="G56" s="52">
        <v>500</v>
      </c>
      <c r="H56" s="53"/>
      <c r="I56" s="12"/>
      <c r="J56" s="11" t="s">
        <v>77</v>
      </c>
    </row>
    <row r="57" spans="1:10" s="81" customFormat="1" ht="47.25" customHeight="1">
      <c r="A57" s="26" t="s">
        <v>248</v>
      </c>
      <c r="B57" s="11">
        <v>2007</v>
      </c>
      <c r="C57" s="85">
        <f t="shared" si="2"/>
        <v>600</v>
      </c>
      <c r="D57" s="52"/>
      <c r="E57" s="52"/>
      <c r="F57" s="52"/>
      <c r="G57" s="52">
        <v>600</v>
      </c>
      <c r="H57" s="53"/>
      <c r="I57" s="12"/>
      <c r="J57" s="11" t="s">
        <v>77</v>
      </c>
    </row>
    <row r="58" spans="1:10" s="81" customFormat="1" ht="45" customHeight="1">
      <c r="A58" s="26" t="s">
        <v>213</v>
      </c>
      <c r="B58" s="11">
        <v>2007</v>
      </c>
      <c r="C58" s="85">
        <v>2000</v>
      </c>
      <c r="D58" s="52"/>
      <c r="E58" s="52"/>
      <c r="F58" s="52"/>
      <c r="G58" s="52">
        <v>2000</v>
      </c>
      <c r="H58" s="53"/>
      <c r="I58" s="12"/>
      <c r="J58" s="11" t="s">
        <v>77</v>
      </c>
    </row>
    <row r="59" spans="1:10" s="81" customFormat="1" ht="48.75" customHeight="1">
      <c r="A59" s="26" t="s">
        <v>214</v>
      </c>
      <c r="B59" s="11">
        <v>2007</v>
      </c>
      <c r="C59" s="85">
        <f t="shared" si="2"/>
        <v>800</v>
      </c>
      <c r="D59" s="52"/>
      <c r="E59" s="52"/>
      <c r="F59" s="52"/>
      <c r="G59" s="52">
        <v>800</v>
      </c>
      <c r="H59" s="53"/>
      <c r="I59" s="12"/>
      <c r="J59" s="11" t="s">
        <v>77</v>
      </c>
    </row>
    <row r="60" spans="1:10" s="81" customFormat="1" ht="47.25" customHeight="1">
      <c r="A60" s="26" t="s">
        <v>246</v>
      </c>
      <c r="B60" s="8">
        <v>2007</v>
      </c>
      <c r="C60" s="85">
        <f t="shared" si="2"/>
        <v>500</v>
      </c>
      <c r="D60" s="52"/>
      <c r="E60" s="52"/>
      <c r="F60" s="52"/>
      <c r="G60" s="52">
        <v>500</v>
      </c>
      <c r="H60" s="53"/>
      <c r="I60" s="12"/>
      <c r="J60" s="106" t="s">
        <v>77</v>
      </c>
    </row>
    <row r="61" spans="1:10" s="81" customFormat="1" ht="45" customHeight="1">
      <c r="A61" s="26" t="s">
        <v>237</v>
      </c>
      <c r="B61" s="11">
        <v>2007</v>
      </c>
      <c r="C61" s="85">
        <f t="shared" si="2"/>
        <v>175</v>
      </c>
      <c r="D61" s="52"/>
      <c r="E61" s="52"/>
      <c r="F61" s="52"/>
      <c r="G61" s="52">
        <v>175</v>
      </c>
      <c r="H61" s="53"/>
      <c r="I61" s="12"/>
      <c r="J61" s="106" t="s">
        <v>77</v>
      </c>
    </row>
    <row r="62" spans="1:10" s="81" customFormat="1" ht="50.25" customHeight="1">
      <c r="A62" s="26" t="s">
        <v>225</v>
      </c>
      <c r="B62" s="11">
        <v>2007</v>
      </c>
      <c r="C62" s="85">
        <f t="shared" si="2"/>
        <v>400</v>
      </c>
      <c r="D62" s="52"/>
      <c r="E62" s="52"/>
      <c r="F62" s="52"/>
      <c r="G62" s="52">
        <v>400</v>
      </c>
      <c r="H62" s="53"/>
      <c r="I62" s="12"/>
      <c r="J62" s="106" t="s">
        <v>77</v>
      </c>
    </row>
    <row r="63" spans="1:10" s="81" customFormat="1" ht="50.25" customHeight="1">
      <c r="A63" s="110" t="s">
        <v>258</v>
      </c>
      <c r="B63" s="106">
        <v>2007</v>
      </c>
      <c r="C63" s="107">
        <f t="shared" si="2"/>
        <v>205</v>
      </c>
      <c r="D63" s="141"/>
      <c r="E63" s="141"/>
      <c r="F63" s="141"/>
      <c r="G63" s="141">
        <v>205</v>
      </c>
      <c r="H63" s="166"/>
      <c r="I63" s="106" t="s">
        <v>278</v>
      </c>
      <c r="J63" s="106" t="s">
        <v>77</v>
      </c>
    </row>
    <row r="64" spans="1:10" s="81" customFormat="1" ht="50.25" customHeight="1" thickBot="1">
      <c r="A64" s="260" t="s">
        <v>284</v>
      </c>
      <c r="B64" s="157">
        <v>2007</v>
      </c>
      <c r="C64" s="265">
        <v>2300</v>
      </c>
      <c r="D64" s="156"/>
      <c r="E64" s="156"/>
      <c r="F64" s="156"/>
      <c r="G64" s="156">
        <v>2300</v>
      </c>
      <c r="H64" s="266"/>
      <c r="I64" s="157"/>
      <c r="J64" s="267" t="s">
        <v>20</v>
      </c>
    </row>
    <row r="65" spans="1:10" s="81" customFormat="1" ht="25.5" customHeight="1" thickBot="1">
      <c r="A65" s="102" t="s">
        <v>17</v>
      </c>
      <c r="B65" s="214"/>
      <c r="C65" s="115">
        <f>SUM(C51:C64)</f>
        <v>80890</v>
      </c>
      <c r="D65" s="115">
        <f>SUM(D51:D64)</f>
        <v>0</v>
      </c>
      <c r="E65" s="115">
        <f>SUM(E51:E64)</f>
        <v>0</v>
      </c>
      <c r="F65" s="115">
        <f>SUM(F51:F64)</f>
        <v>3000</v>
      </c>
      <c r="G65" s="115">
        <f>SUM(G51:G64)</f>
        <v>77890</v>
      </c>
      <c r="H65" s="115">
        <f>SUM(H51:H64)</f>
        <v>0</v>
      </c>
      <c r="I65" s="115"/>
      <c r="J65" s="215"/>
    </row>
    <row r="66" spans="1:10" s="81" customFormat="1" ht="25.5" customHeight="1" thickBot="1">
      <c r="A66" s="229" t="s">
        <v>201</v>
      </c>
      <c r="B66" s="230"/>
      <c r="C66" s="230"/>
      <c r="D66" s="230"/>
      <c r="E66" s="230"/>
      <c r="F66" s="230"/>
      <c r="G66" s="230"/>
      <c r="H66" s="230"/>
      <c r="I66" s="230"/>
      <c r="J66" s="231"/>
    </row>
    <row r="67" spans="1:10" s="80" customFormat="1" ht="38.25" customHeight="1">
      <c r="A67" s="118" t="s">
        <v>249</v>
      </c>
      <c r="B67" s="119">
        <v>2007</v>
      </c>
      <c r="C67" s="128">
        <f aca="true" t="shared" si="3" ref="C67:C72">SUM(D67:G67,H67)</f>
        <v>600</v>
      </c>
      <c r="D67" s="128"/>
      <c r="E67" s="128"/>
      <c r="F67" s="128"/>
      <c r="G67" s="120">
        <v>600</v>
      </c>
      <c r="H67" s="128"/>
      <c r="I67" s="128"/>
      <c r="J67" s="119" t="s">
        <v>37</v>
      </c>
    </row>
    <row r="68" spans="1:10" s="81" customFormat="1" ht="64.5" customHeight="1">
      <c r="A68" s="26" t="s">
        <v>226</v>
      </c>
      <c r="B68" s="8">
        <v>2007</v>
      </c>
      <c r="C68" s="48">
        <f t="shared" si="3"/>
        <v>2500</v>
      </c>
      <c r="D68" s="48"/>
      <c r="E68" s="48"/>
      <c r="F68" s="48"/>
      <c r="G68" s="131">
        <v>2500</v>
      </c>
      <c r="H68" s="48"/>
      <c r="I68" s="48"/>
      <c r="J68" s="8" t="s">
        <v>37</v>
      </c>
    </row>
    <row r="69" spans="1:10" s="81" customFormat="1" ht="42.75" customHeight="1">
      <c r="A69" s="7" t="s">
        <v>240</v>
      </c>
      <c r="B69" s="8">
        <v>2007</v>
      </c>
      <c r="C69" s="48">
        <f t="shared" si="3"/>
        <v>3000</v>
      </c>
      <c r="D69" s="48"/>
      <c r="E69" s="48"/>
      <c r="F69" s="48"/>
      <c r="G69" s="48">
        <v>3000</v>
      </c>
      <c r="H69" s="48"/>
      <c r="I69" s="8"/>
      <c r="J69" s="8" t="s">
        <v>77</v>
      </c>
    </row>
    <row r="70" spans="1:10" ht="60.75" customHeight="1">
      <c r="A70" s="83" t="s">
        <v>110</v>
      </c>
      <c r="B70" s="6">
        <v>2007</v>
      </c>
      <c r="C70" s="86">
        <f t="shared" si="3"/>
        <v>910</v>
      </c>
      <c r="D70" s="45"/>
      <c r="E70" s="45"/>
      <c r="F70" s="45"/>
      <c r="G70" s="86">
        <v>910</v>
      </c>
      <c r="H70" s="45"/>
      <c r="I70" s="45"/>
      <c r="J70" s="6" t="s">
        <v>79</v>
      </c>
    </row>
    <row r="71" spans="1:10" ht="60.75" customHeight="1">
      <c r="A71" s="83" t="s">
        <v>241</v>
      </c>
      <c r="B71" s="8">
        <v>2007</v>
      </c>
      <c r="C71" s="51">
        <f t="shared" si="3"/>
        <v>525</v>
      </c>
      <c r="D71" s="51"/>
      <c r="E71" s="51"/>
      <c r="F71" s="51"/>
      <c r="G71" s="51">
        <v>525</v>
      </c>
      <c r="H71" s="10"/>
      <c r="I71" s="10"/>
      <c r="J71" s="6" t="s">
        <v>77</v>
      </c>
    </row>
    <row r="72" spans="1:10" ht="47.25" customHeight="1" thickBot="1">
      <c r="A72" s="110" t="s">
        <v>242</v>
      </c>
      <c r="B72" s="127">
        <v>2007</v>
      </c>
      <c r="C72" s="141">
        <f t="shared" si="3"/>
        <v>100</v>
      </c>
      <c r="D72" s="141"/>
      <c r="E72" s="141"/>
      <c r="F72" s="141"/>
      <c r="G72" s="141">
        <v>100</v>
      </c>
      <c r="H72" s="106"/>
      <c r="I72" s="106"/>
      <c r="J72" s="127" t="s">
        <v>77</v>
      </c>
    </row>
    <row r="73" spans="1:10" ht="18" customHeight="1" thickBot="1">
      <c r="A73" s="102" t="s">
        <v>17</v>
      </c>
      <c r="B73" s="98"/>
      <c r="C73" s="94">
        <f>SUM(C67:C72)</f>
        <v>7635</v>
      </c>
      <c r="D73" s="94">
        <f>SUM(D67:D71)</f>
        <v>0</v>
      </c>
      <c r="E73" s="94">
        <f>SUM(E67:E71)</f>
        <v>0</v>
      </c>
      <c r="F73" s="94">
        <f>SUM(F67:F71)</f>
        <v>0</v>
      </c>
      <c r="G73" s="94">
        <f>SUM(G67:G72)</f>
        <v>7635</v>
      </c>
      <c r="H73" s="94">
        <f>SUM(H67:H71)</f>
        <v>0</v>
      </c>
      <c r="I73" s="99"/>
      <c r="J73" s="100"/>
    </row>
    <row r="74" spans="1:10" ht="15" customHeight="1" thickBot="1">
      <c r="A74" s="104" t="s">
        <v>21</v>
      </c>
      <c r="B74" s="95"/>
      <c r="C74" s="96">
        <f>SUM(C35,C39,C42,C49,C65,C73)</f>
        <v>379914.82</v>
      </c>
      <c r="D74" s="96">
        <f>SUM(D35,D39,D42,D49,D65,D73)</f>
        <v>80000</v>
      </c>
      <c r="E74" s="96">
        <f>SUM(E35,E39,E42,E49,E65,E73)</f>
        <v>54500</v>
      </c>
      <c r="F74" s="96">
        <f>SUM(F35,F39,F42,F49,F65,F73)</f>
        <v>26315</v>
      </c>
      <c r="G74" s="96">
        <f>SUM(G35,G39,G42,G49,G65,G73)</f>
        <v>140601.82</v>
      </c>
      <c r="H74" s="96">
        <f>SUM(H35,H39,H42,H49,H65,H73)</f>
        <v>78498</v>
      </c>
      <c r="I74" s="123"/>
      <c r="J74" s="97"/>
    </row>
    <row r="75" spans="1:10" ht="15" customHeight="1">
      <c r="A75" s="101" t="s">
        <v>22</v>
      </c>
      <c r="B75" s="101"/>
      <c r="C75" s="101"/>
      <c r="D75" s="101"/>
      <c r="E75" s="101"/>
      <c r="F75" s="101"/>
      <c r="G75" s="101"/>
      <c r="H75" s="101"/>
      <c r="I75" s="101"/>
      <c r="J75" s="101"/>
    </row>
    <row r="76" ht="15" customHeight="1"/>
    <row r="77" s="126" customFormat="1" ht="11.25">
      <c r="A77" s="125" t="s">
        <v>202</v>
      </c>
    </row>
    <row r="208" spans="1:10" ht="1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</row>
    <row r="209" spans="1:10" ht="1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</row>
    <row r="210" spans="1:10" ht="1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</row>
    <row r="211" spans="1:10" ht="1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</row>
    <row r="212" spans="1:10" ht="1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</row>
    <row r="213" spans="1:10" ht="1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</row>
    <row r="214" spans="1:10" ht="1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</row>
    <row r="215" spans="1:10" ht="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</row>
    <row r="216" spans="1:10" ht="1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</row>
    <row r="217" spans="1:10" ht="1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</row>
    <row r="218" spans="1:10" ht="1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</row>
    <row r="219" spans="1:10" ht="1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</row>
    <row r="220" spans="1:10" ht="1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</row>
    <row r="221" spans="1:10" ht="1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</row>
    <row r="222" spans="1:10" ht="1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</row>
    <row r="223" spans="1:10" ht="1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</row>
    <row r="224" spans="1:10" ht="1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</row>
    <row r="225" spans="1:10" ht="1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</row>
    <row r="227" spans="1:10" ht="1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</row>
    <row r="228" spans="1:10" ht="1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</row>
    <row r="229" spans="1:10" ht="1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</row>
    <row r="230" spans="1:10" ht="1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</row>
    <row r="231" spans="1:10" ht="1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</row>
    <row r="232" spans="1:10" ht="1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</row>
    <row r="233" spans="1:10" ht="1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</row>
    <row r="234" spans="1:10" ht="1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</row>
    <row r="235" spans="1:10" ht="1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</row>
    <row r="236" spans="1:10" ht="1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</row>
    <row r="237" spans="1:10" ht="1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</row>
    <row r="238" spans="1:10" ht="1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</row>
    <row r="239" spans="1:10" ht="1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</row>
  </sheetData>
  <mergeCells count="19">
    <mergeCell ref="A66:J66"/>
    <mergeCell ref="F11:F12"/>
    <mergeCell ref="G11:G12"/>
    <mergeCell ref="H11:H12"/>
    <mergeCell ref="A14:J14"/>
    <mergeCell ref="A36:J36"/>
    <mergeCell ref="A40:J40"/>
    <mergeCell ref="A43:J43"/>
    <mergeCell ref="A50:J50"/>
    <mergeCell ref="A7:J7"/>
    <mergeCell ref="A8:J8"/>
    <mergeCell ref="A10:A12"/>
    <mergeCell ref="B10:B12"/>
    <mergeCell ref="C10:H10"/>
    <mergeCell ref="I10:I12"/>
    <mergeCell ref="J10:J12"/>
    <mergeCell ref="C11:C12"/>
    <mergeCell ref="D11:D12"/>
    <mergeCell ref="E11:E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95" r:id="rId1"/>
  <headerFooter alignWithMargins="0">
    <oddFooter>&amp;R&amp;P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7"/>
  <sheetViews>
    <sheetView workbookViewId="0" topLeftCell="A1">
      <pane ySplit="6" topLeftCell="BM10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37.7109375" style="32" customWidth="1"/>
    <col min="2" max="2" width="7.7109375" style="32" customWidth="1"/>
    <col min="3" max="3" width="8.421875" style="32" customWidth="1"/>
    <col min="4" max="4" width="9.140625" style="32" customWidth="1"/>
    <col min="5" max="5" width="8.28125" style="32" customWidth="1"/>
    <col min="6" max="6" width="9.00390625" style="32" customWidth="1"/>
    <col min="7" max="7" width="8.28125" style="32" customWidth="1"/>
    <col min="8" max="8" width="9.28125" style="32" customWidth="1"/>
    <col min="9" max="9" width="8.00390625" style="32" customWidth="1"/>
    <col min="10" max="10" width="9.00390625" style="32" customWidth="1"/>
    <col min="11" max="11" width="10.28125" style="32" customWidth="1"/>
    <col min="12" max="12" width="15.8515625" style="32" customWidth="1"/>
    <col min="13" max="16384" width="9.140625" style="32" customWidth="1"/>
  </cols>
  <sheetData>
    <row r="1" spans="1:12" ht="12.75">
      <c r="A1" s="242" t="s">
        <v>243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2" t="s">
        <v>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46.5" customHeight="1">
      <c r="A4" s="243" t="s">
        <v>2</v>
      </c>
      <c r="B4" s="245" t="s">
        <v>252</v>
      </c>
      <c r="C4" s="246"/>
      <c r="D4" s="246"/>
      <c r="E4" s="247"/>
      <c r="F4" s="243" t="s">
        <v>263</v>
      </c>
      <c r="G4" s="243"/>
      <c r="H4" s="243"/>
      <c r="I4" s="243"/>
      <c r="J4" s="243" t="s">
        <v>244</v>
      </c>
      <c r="K4" s="244" t="s">
        <v>245</v>
      </c>
      <c r="L4" s="243" t="s">
        <v>7</v>
      </c>
    </row>
    <row r="5" spans="1:12" ht="15" customHeight="1">
      <c r="A5" s="243"/>
      <c r="B5" s="243" t="s">
        <v>9</v>
      </c>
      <c r="C5" s="244" t="s">
        <v>205</v>
      </c>
      <c r="D5" s="244" t="s">
        <v>12</v>
      </c>
      <c r="E5" s="243" t="s">
        <v>13</v>
      </c>
      <c r="F5" s="243" t="s">
        <v>9</v>
      </c>
      <c r="G5" s="244" t="s">
        <v>205</v>
      </c>
      <c r="H5" s="244" t="s">
        <v>12</v>
      </c>
      <c r="I5" s="243" t="s">
        <v>13</v>
      </c>
      <c r="J5" s="243"/>
      <c r="K5" s="248"/>
      <c r="L5" s="243"/>
    </row>
    <row r="6" spans="1:12" ht="48" customHeight="1">
      <c r="A6" s="244"/>
      <c r="B6" s="244"/>
      <c r="C6" s="248"/>
      <c r="D6" s="248"/>
      <c r="E6" s="244"/>
      <c r="F6" s="244"/>
      <c r="G6" s="248"/>
      <c r="H6" s="248"/>
      <c r="I6" s="244"/>
      <c r="J6" s="244"/>
      <c r="K6" s="249"/>
      <c r="L6" s="244"/>
    </row>
    <row r="7" spans="1:12" ht="18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</row>
    <row r="8" spans="1:12" ht="13.5" thickBot="1">
      <c r="A8" s="253" t="s">
        <v>15</v>
      </c>
      <c r="B8" s="254"/>
      <c r="C8" s="254"/>
      <c r="D8" s="254"/>
      <c r="E8" s="254"/>
      <c r="F8" s="254"/>
      <c r="G8" s="254"/>
      <c r="H8" s="254"/>
      <c r="I8" s="254"/>
      <c r="J8" s="254"/>
      <c r="K8" s="255"/>
      <c r="L8" s="256"/>
    </row>
    <row r="9" spans="1:12" ht="51.75" customHeight="1">
      <c r="A9" s="172" t="s">
        <v>228</v>
      </c>
      <c r="B9" s="173">
        <f>SUM(C9:E9)</f>
        <v>110</v>
      </c>
      <c r="C9" s="173"/>
      <c r="D9" s="174">
        <v>100</v>
      </c>
      <c r="E9" s="173">
        <v>10</v>
      </c>
      <c r="F9" s="173">
        <f aca="true" t="shared" si="0" ref="F9:F21">SUM(G9:H9,I9)</f>
        <v>40</v>
      </c>
      <c r="G9" s="173"/>
      <c r="H9" s="174">
        <v>40</v>
      </c>
      <c r="I9" s="173"/>
      <c r="J9" s="175">
        <f aca="true" t="shared" si="1" ref="J9:J21">H9-D9</f>
        <v>-60</v>
      </c>
      <c r="K9" s="133"/>
      <c r="L9" s="132" t="s">
        <v>75</v>
      </c>
    </row>
    <row r="10" spans="1:12" ht="59.25" customHeight="1">
      <c r="A10" s="172" t="s">
        <v>253</v>
      </c>
      <c r="B10" s="176">
        <f>SUM(C10:E10)</f>
        <v>235</v>
      </c>
      <c r="C10" s="173"/>
      <c r="D10" s="174">
        <v>200</v>
      </c>
      <c r="E10" s="173">
        <v>35</v>
      </c>
      <c r="F10" s="173">
        <f t="shared" si="0"/>
        <v>0</v>
      </c>
      <c r="G10" s="173"/>
      <c r="H10" s="174">
        <v>0</v>
      </c>
      <c r="I10" s="173"/>
      <c r="J10" s="175">
        <f t="shared" si="1"/>
        <v>-200</v>
      </c>
      <c r="K10" s="133"/>
      <c r="L10" s="132" t="s">
        <v>75</v>
      </c>
    </row>
    <row r="11" spans="1:12" ht="52.5" customHeight="1">
      <c r="A11" s="172" t="s">
        <v>229</v>
      </c>
      <c r="B11" s="173">
        <f>SUM(C11:E11)</f>
        <v>60</v>
      </c>
      <c r="C11" s="173"/>
      <c r="D11" s="174">
        <v>50</v>
      </c>
      <c r="E11" s="173">
        <v>10</v>
      </c>
      <c r="F11" s="173">
        <f t="shared" si="0"/>
        <v>310</v>
      </c>
      <c r="G11" s="173"/>
      <c r="H11" s="174">
        <v>310</v>
      </c>
      <c r="I11" s="173"/>
      <c r="J11" s="175">
        <f t="shared" si="1"/>
        <v>260</v>
      </c>
      <c r="K11" s="133"/>
      <c r="L11" s="132" t="s">
        <v>75</v>
      </c>
    </row>
    <row r="12" spans="1:12" ht="55.5" customHeight="1">
      <c r="A12" s="172" t="s">
        <v>230</v>
      </c>
      <c r="B12" s="173">
        <f aca="true" t="shared" si="2" ref="B12:B21">SUM(C12:E12)</f>
        <v>70</v>
      </c>
      <c r="C12" s="173"/>
      <c r="D12" s="174">
        <v>70</v>
      </c>
      <c r="E12" s="173"/>
      <c r="F12" s="173">
        <f t="shared" si="0"/>
        <v>0</v>
      </c>
      <c r="G12" s="173"/>
      <c r="H12" s="174">
        <v>0</v>
      </c>
      <c r="I12" s="173"/>
      <c r="J12" s="175">
        <f t="shared" si="1"/>
        <v>-70</v>
      </c>
      <c r="K12" s="170"/>
      <c r="L12" s="132" t="s">
        <v>75</v>
      </c>
    </row>
    <row r="13" spans="1:12" ht="59.25" customHeight="1">
      <c r="A13" s="172" t="s">
        <v>254</v>
      </c>
      <c r="B13" s="173">
        <f t="shared" si="2"/>
        <v>0</v>
      </c>
      <c r="C13" s="173"/>
      <c r="D13" s="174">
        <v>0</v>
      </c>
      <c r="E13" s="173"/>
      <c r="F13" s="173">
        <f t="shared" si="0"/>
        <v>79</v>
      </c>
      <c r="G13" s="173"/>
      <c r="H13" s="174">
        <v>79</v>
      </c>
      <c r="I13" s="173"/>
      <c r="J13" s="175">
        <f t="shared" si="1"/>
        <v>79</v>
      </c>
      <c r="K13" s="170"/>
      <c r="L13" s="132" t="s">
        <v>75</v>
      </c>
    </row>
    <row r="14" spans="1:12" ht="63.75" customHeight="1">
      <c r="A14" s="172" t="s">
        <v>231</v>
      </c>
      <c r="B14" s="173">
        <f t="shared" si="2"/>
        <v>180</v>
      </c>
      <c r="C14" s="173"/>
      <c r="D14" s="174">
        <v>180</v>
      </c>
      <c r="E14" s="173"/>
      <c r="F14" s="173">
        <f t="shared" si="0"/>
        <v>165.6</v>
      </c>
      <c r="G14" s="173"/>
      <c r="H14" s="177">
        <v>165.6</v>
      </c>
      <c r="I14" s="173"/>
      <c r="J14" s="175">
        <f t="shared" si="1"/>
        <v>-14.400000000000006</v>
      </c>
      <c r="K14" s="170"/>
      <c r="L14" s="132" t="s">
        <v>75</v>
      </c>
    </row>
    <row r="15" spans="1:12" ht="72" customHeight="1">
      <c r="A15" s="172" t="s">
        <v>232</v>
      </c>
      <c r="B15" s="173">
        <f t="shared" si="2"/>
        <v>426.28</v>
      </c>
      <c r="C15" s="173"/>
      <c r="D15" s="174">
        <v>376.28</v>
      </c>
      <c r="E15" s="173">
        <v>50</v>
      </c>
      <c r="F15" s="173">
        <f t="shared" si="0"/>
        <v>199.9</v>
      </c>
      <c r="G15" s="173"/>
      <c r="H15" s="177">
        <v>199.9</v>
      </c>
      <c r="I15" s="173"/>
      <c r="J15" s="175">
        <f t="shared" si="1"/>
        <v>-176.37999999999997</v>
      </c>
      <c r="K15" s="170"/>
      <c r="L15" s="132" t="s">
        <v>75</v>
      </c>
    </row>
    <row r="16" spans="1:12" ht="57" customHeight="1">
      <c r="A16" s="172" t="s">
        <v>212</v>
      </c>
      <c r="B16" s="176">
        <f t="shared" si="2"/>
        <v>7000</v>
      </c>
      <c r="C16" s="173"/>
      <c r="D16" s="174">
        <v>7000</v>
      </c>
      <c r="E16" s="173"/>
      <c r="F16" s="173">
        <f t="shared" si="0"/>
        <v>0</v>
      </c>
      <c r="G16" s="173"/>
      <c r="H16" s="177">
        <v>0</v>
      </c>
      <c r="I16" s="173"/>
      <c r="J16" s="175">
        <f t="shared" si="1"/>
        <v>-7000</v>
      </c>
      <c r="K16" s="170"/>
      <c r="L16" s="132" t="s">
        <v>77</v>
      </c>
    </row>
    <row r="17" spans="1:12" ht="63" customHeight="1">
      <c r="A17" s="172" t="s">
        <v>261</v>
      </c>
      <c r="B17" s="176">
        <f t="shared" si="2"/>
        <v>0</v>
      </c>
      <c r="C17" s="173"/>
      <c r="D17" s="174">
        <v>0</v>
      </c>
      <c r="E17" s="173"/>
      <c r="F17" s="173">
        <f t="shared" si="0"/>
        <v>7000</v>
      </c>
      <c r="G17" s="173"/>
      <c r="H17" s="177">
        <v>7000</v>
      </c>
      <c r="I17" s="173"/>
      <c r="J17" s="175">
        <f t="shared" si="1"/>
        <v>7000</v>
      </c>
      <c r="K17" s="170" t="s">
        <v>262</v>
      </c>
      <c r="L17" s="132" t="s">
        <v>77</v>
      </c>
    </row>
    <row r="18" spans="1:12" ht="57" customHeight="1">
      <c r="A18" s="172" t="s">
        <v>255</v>
      </c>
      <c r="B18" s="176">
        <f t="shared" si="2"/>
        <v>0</v>
      </c>
      <c r="C18" s="173"/>
      <c r="D18" s="174">
        <v>0</v>
      </c>
      <c r="E18" s="173"/>
      <c r="F18" s="173">
        <f t="shared" si="0"/>
        <v>129</v>
      </c>
      <c r="G18" s="173"/>
      <c r="H18" s="174">
        <v>129</v>
      </c>
      <c r="I18" s="173"/>
      <c r="J18" s="175">
        <f t="shared" si="1"/>
        <v>129</v>
      </c>
      <c r="K18" s="170"/>
      <c r="L18" s="132" t="s">
        <v>75</v>
      </c>
    </row>
    <row r="19" spans="1:12" ht="66" customHeight="1">
      <c r="A19" s="172" t="s">
        <v>256</v>
      </c>
      <c r="B19" s="173">
        <f t="shared" si="2"/>
        <v>0</v>
      </c>
      <c r="C19" s="173"/>
      <c r="D19" s="174">
        <v>0</v>
      </c>
      <c r="E19" s="173"/>
      <c r="F19" s="173">
        <f t="shared" si="0"/>
        <v>59.6</v>
      </c>
      <c r="G19" s="173"/>
      <c r="H19" s="177">
        <v>59.6</v>
      </c>
      <c r="I19" s="173"/>
      <c r="J19" s="175">
        <f t="shared" si="1"/>
        <v>59.6</v>
      </c>
      <c r="K19" s="170"/>
      <c r="L19" s="132" t="s">
        <v>75</v>
      </c>
    </row>
    <row r="20" spans="1:12" ht="68.25" customHeight="1">
      <c r="A20" s="172" t="s">
        <v>259</v>
      </c>
      <c r="B20" s="173">
        <f t="shared" si="2"/>
        <v>0</v>
      </c>
      <c r="C20" s="173"/>
      <c r="D20" s="174">
        <v>0</v>
      </c>
      <c r="E20" s="173"/>
      <c r="F20" s="173">
        <f t="shared" si="0"/>
        <v>500</v>
      </c>
      <c r="G20" s="173"/>
      <c r="H20" s="174">
        <v>500</v>
      </c>
      <c r="I20" s="173"/>
      <c r="J20" s="175">
        <f t="shared" si="1"/>
        <v>500</v>
      </c>
      <c r="K20" s="170" t="s">
        <v>260</v>
      </c>
      <c r="L20" s="132" t="s">
        <v>77</v>
      </c>
    </row>
    <row r="21" spans="1:12" ht="68.25" customHeight="1" thickBot="1">
      <c r="A21" s="202" t="s">
        <v>264</v>
      </c>
      <c r="B21" s="203">
        <f t="shared" si="2"/>
        <v>0</v>
      </c>
      <c r="C21" s="203"/>
      <c r="D21" s="204">
        <v>0</v>
      </c>
      <c r="E21" s="203"/>
      <c r="F21" s="203">
        <f t="shared" si="0"/>
        <v>300</v>
      </c>
      <c r="G21" s="203"/>
      <c r="H21" s="204">
        <v>300</v>
      </c>
      <c r="I21" s="203"/>
      <c r="J21" s="205">
        <f t="shared" si="1"/>
        <v>300</v>
      </c>
      <c r="K21" s="212"/>
      <c r="L21" s="213" t="s">
        <v>44</v>
      </c>
    </row>
    <row r="22" spans="1:12" s="181" customFormat="1" ht="21.75" customHeight="1" thickBot="1">
      <c r="A22" s="178" t="s">
        <v>17</v>
      </c>
      <c r="B22" s="206">
        <f>SUM(B9:B21)</f>
        <v>8081.28</v>
      </c>
      <c r="C22" s="206">
        <f>SUM(C9:C19)</f>
        <v>0</v>
      </c>
      <c r="D22" s="207">
        <f>SUM(D9:D21)</f>
        <v>7976.28</v>
      </c>
      <c r="E22" s="206">
        <f>SUM(E9:E19)</f>
        <v>105</v>
      </c>
      <c r="F22" s="208">
        <f>SUM(F9:F21)</f>
        <v>8783.1</v>
      </c>
      <c r="G22" s="208">
        <f>SUM(G9:G19)</f>
        <v>0</v>
      </c>
      <c r="H22" s="209">
        <f>SUM(H9:H21)</f>
        <v>8783.1</v>
      </c>
      <c r="I22" s="208">
        <f>SUM(I9:I19)</f>
        <v>0</v>
      </c>
      <c r="J22" s="210">
        <f>SUM(J9:J21)</f>
        <v>806.8200000000003</v>
      </c>
      <c r="K22" s="179"/>
      <c r="L22" s="180"/>
    </row>
    <row r="23" spans="1:12" ht="14.25" customHeight="1" thickBot="1">
      <c r="A23" s="257" t="s">
        <v>199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9"/>
    </row>
    <row r="24" spans="1:12" ht="143.25" customHeight="1">
      <c r="A24" s="182" t="s">
        <v>279</v>
      </c>
      <c r="B24" s="183">
        <f>SUM(C24:D24)</f>
        <v>31500</v>
      </c>
      <c r="C24" s="176">
        <v>3000</v>
      </c>
      <c r="D24" s="184">
        <v>28500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85">
        <f>H24-D24</f>
        <v>-28500</v>
      </c>
      <c r="K24" s="186"/>
      <c r="L24" s="187" t="s">
        <v>77</v>
      </c>
    </row>
    <row r="25" spans="1:12" ht="144.75" customHeight="1">
      <c r="A25" s="172" t="s">
        <v>277</v>
      </c>
      <c r="B25" s="174">
        <v>0</v>
      </c>
      <c r="C25" s="173">
        <v>0</v>
      </c>
      <c r="D25" s="188">
        <v>0</v>
      </c>
      <c r="E25" s="173">
        <v>0</v>
      </c>
      <c r="F25" s="173">
        <f>SUM(G25:I25)</f>
        <v>46000</v>
      </c>
      <c r="G25" s="173">
        <v>3000</v>
      </c>
      <c r="H25" s="173">
        <v>43000</v>
      </c>
      <c r="I25" s="173">
        <v>0</v>
      </c>
      <c r="J25" s="175">
        <f>H25-D25</f>
        <v>43000</v>
      </c>
      <c r="K25" s="189" t="s">
        <v>257</v>
      </c>
      <c r="L25" s="132" t="s">
        <v>77</v>
      </c>
    </row>
    <row r="26" spans="1:12" ht="48" customHeight="1">
      <c r="A26" s="172" t="s">
        <v>218</v>
      </c>
      <c r="B26" s="173">
        <f>SUM(C26:E26)</f>
        <v>1910</v>
      </c>
      <c r="C26" s="173"/>
      <c r="D26" s="173">
        <v>1910</v>
      </c>
      <c r="E26" s="173"/>
      <c r="F26" s="174">
        <f>SUM(G26:H26,I26)</f>
        <v>2300</v>
      </c>
      <c r="G26" s="173"/>
      <c r="H26" s="173">
        <v>2300</v>
      </c>
      <c r="I26" s="190"/>
      <c r="J26" s="175">
        <f>H26-D26</f>
        <v>390</v>
      </c>
      <c r="K26" s="189"/>
      <c r="L26" s="132" t="s">
        <v>77</v>
      </c>
    </row>
    <row r="27" spans="1:12" ht="45" customHeight="1" thickBot="1">
      <c r="A27" s="172" t="s">
        <v>258</v>
      </c>
      <c r="B27" s="173">
        <f>SUM(C27:E27)</f>
        <v>0</v>
      </c>
      <c r="C27" s="173"/>
      <c r="D27" s="173">
        <v>0</v>
      </c>
      <c r="E27" s="173"/>
      <c r="F27" s="174">
        <f>SUM(G27:H27,I27)</f>
        <v>205</v>
      </c>
      <c r="G27" s="173"/>
      <c r="H27" s="173">
        <v>205</v>
      </c>
      <c r="I27" s="190"/>
      <c r="J27" s="175">
        <f>H27-D27</f>
        <v>205</v>
      </c>
      <c r="K27" s="189"/>
      <c r="L27" s="132" t="s">
        <v>77</v>
      </c>
    </row>
    <row r="28" spans="1:12" ht="14.25" customHeight="1" thickBot="1">
      <c r="A28" s="178" t="s">
        <v>17</v>
      </c>
      <c r="B28" s="208">
        <f aca="true" t="shared" si="3" ref="B28:J28">SUM(B24:B27)</f>
        <v>33410</v>
      </c>
      <c r="C28" s="208">
        <f t="shared" si="3"/>
        <v>3000</v>
      </c>
      <c r="D28" s="208">
        <f t="shared" si="3"/>
        <v>30410</v>
      </c>
      <c r="E28" s="208">
        <f t="shared" si="3"/>
        <v>0</v>
      </c>
      <c r="F28" s="211">
        <f t="shared" si="3"/>
        <v>48505</v>
      </c>
      <c r="G28" s="211">
        <f t="shared" si="3"/>
        <v>3000</v>
      </c>
      <c r="H28" s="211">
        <f t="shared" si="3"/>
        <v>45505</v>
      </c>
      <c r="I28" s="211">
        <f t="shared" si="3"/>
        <v>0</v>
      </c>
      <c r="J28" s="211">
        <f t="shared" si="3"/>
        <v>15095</v>
      </c>
      <c r="K28" s="191"/>
      <c r="L28" s="192"/>
    </row>
    <row r="29" spans="1:12" s="181" customFormat="1" ht="15" customHeight="1">
      <c r="A29" s="250" t="s">
        <v>201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2"/>
    </row>
    <row r="30" spans="1:12" s="181" customFormat="1" ht="54.75" customHeight="1" thickBot="1">
      <c r="A30" s="193" t="s">
        <v>110</v>
      </c>
      <c r="B30" s="194">
        <f>SUM(C30:E30)</f>
        <v>800</v>
      </c>
      <c r="C30" s="194"/>
      <c r="D30" s="194">
        <v>800</v>
      </c>
      <c r="E30" s="194"/>
      <c r="F30" s="194">
        <f>SUM(G30:I30)</f>
        <v>910</v>
      </c>
      <c r="G30" s="194"/>
      <c r="H30" s="194">
        <v>910</v>
      </c>
      <c r="I30" s="194"/>
      <c r="J30" s="194">
        <f>H30-D30</f>
        <v>110</v>
      </c>
      <c r="K30" s="195"/>
      <c r="L30" s="194" t="s">
        <v>79</v>
      </c>
    </row>
    <row r="31" spans="1:12" s="181" customFormat="1" ht="16.5" customHeight="1" thickBot="1">
      <c r="A31" s="178" t="s">
        <v>17</v>
      </c>
      <c r="B31" s="208">
        <f>SUM(B30)</f>
        <v>800</v>
      </c>
      <c r="C31" s="208">
        <f aca="true" t="shared" si="4" ref="C31:J31">SUM(C30)</f>
        <v>0</v>
      </c>
      <c r="D31" s="208">
        <f t="shared" si="4"/>
        <v>800</v>
      </c>
      <c r="E31" s="208">
        <f t="shared" si="4"/>
        <v>0</v>
      </c>
      <c r="F31" s="208">
        <f t="shared" si="4"/>
        <v>910</v>
      </c>
      <c r="G31" s="208">
        <f t="shared" si="4"/>
        <v>0</v>
      </c>
      <c r="H31" s="208">
        <f t="shared" si="4"/>
        <v>910</v>
      </c>
      <c r="I31" s="208">
        <f t="shared" si="4"/>
        <v>0</v>
      </c>
      <c r="J31" s="208">
        <f t="shared" si="4"/>
        <v>110</v>
      </c>
      <c r="K31" s="196"/>
      <c r="L31" s="197"/>
    </row>
    <row r="32" spans="1:12" ht="12" customHeight="1" thickBot="1">
      <c r="A32" s="178" t="s">
        <v>21</v>
      </c>
      <c r="B32" s="208">
        <f>B22+B28+B31</f>
        <v>42291.28</v>
      </c>
      <c r="C32" s="208">
        <f>C22+C28+C31</f>
        <v>3000</v>
      </c>
      <c r="D32" s="208">
        <f aca="true" t="shared" si="5" ref="D32:I32">D22+D28+D31</f>
        <v>39186.28</v>
      </c>
      <c r="E32" s="208">
        <f t="shared" si="5"/>
        <v>105</v>
      </c>
      <c r="F32" s="208">
        <f t="shared" si="5"/>
        <v>58198.1</v>
      </c>
      <c r="G32" s="208">
        <f t="shared" si="5"/>
        <v>3000</v>
      </c>
      <c r="H32" s="208">
        <f t="shared" si="5"/>
        <v>55198.1</v>
      </c>
      <c r="I32" s="208">
        <f t="shared" si="5"/>
        <v>0</v>
      </c>
      <c r="J32" s="209">
        <f>J22+J28+J31</f>
        <v>16011.82</v>
      </c>
      <c r="K32" s="198"/>
      <c r="L32" s="199"/>
    </row>
    <row r="33" spans="1:10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200" customFormat="1" ht="12.7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2.75">
      <c r="A35" s="201"/>
      <c r="B35" s="200"/>
      <c r="C35" s="200"/>
      <c r="D35" s="200"/>
      <c r="E35" s="200"/>
      <c r="F35" s="200"/>
      <c r="G35" s="200"/>
      <c r="H35" s="200"/>
      <c r="I35" s="200"/>
      <c r="J35" s="200"/>
    </row>
    <row r="165" spans="11:12" ht="12.75">
      <c r="K165" s="200"/>
      <c r="L165" s="200"/>
    </row>
    <row r="166" spans="1:12" ht="12.7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</row>
    <row r="167" spans="1:12" ht="12.75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</row>
    <row r="168" spans="1:12" ht="12.75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</row>
    <row r="169" spans="1:12" ht="12.75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</row>
    <row r="170" spans="1:12" ht="12.75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</row>
    <row r="171" spans="1:12" ht="12.75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</row>
    <row r="172" spans="1:12" ht="12.75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</row>
    <row r="173" spans="1:12" ht="12.75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</row>
    <row r="174" spans="1:12" ht="12.75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</row>
    <row r="175" spans="1:12" ht="12.75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</row>
    <row r="176" spans="1:12" ht="12.75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</row>
    <row r="177" spans="1:12" ht="12.75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</row>
    <row r="178" spans="1:12" ht="12.75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</row>
    <row r="179" spans="1:12" ht="12.75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</row>
    <row r="180" spans="1:12" ht="12.75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</row>
    <row r="181" spans="1:12" ht="12.75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</row>
    <row r="182" spans="1:12" ht="12.75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</row>
    <row r="183" spans="1:12" ht="12.7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</row>
    <row r="184" spans="1:12" ht="12.75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</row>
    <row r="185" spans="1:12" ht="12.75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</row>
    <row r="186" spans="1:12" ht="12.75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</row>
    <row r="187" spans="1:12" ht="12.75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</row>
    <row r="188" spans="1:12" ht="12.75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</row>
    <row r="189" spans="1:12" ht="12.75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</row>
    <row r="190" spans="1:12" ht="12.75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</row>
    <row r="191" spans="1:12" ht="12.75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</row>
    <row r="192" spans="1:12" ht="12.75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</row>
    <row r="193" spans="1:12" ht="12.75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</row>
    <row r="194" spans="1:12" ht="12.75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</row>
    <row r="195" spans="1:12" ht="12.75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</row>
    <row r="196" spans="1:12" ht="12.75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</row>
    <row r="197" spans="1:10" ht="12.75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</row>
  </sheetData>
  <mergeCells count="19">
    <mergeCell ref="A29:L29"/>
    <mergeCell ref="H5:H6"/>
    <mergeCell ref="I5:I6"/>
    <mergeCell ref="A8:L8"/>
    <mergeCell ref="A23:L23"/>
    <mergeCell ref="D5:D6"/>
    <mergeCell ref="E5:E6"/>
    <mergeCell ref="F5:F6"/>
    <mergeCell ref="G5:G6"/>
    <mergeCell ref="A1:L1"/>
    <mergeCell ref="A2:L2"/>
    <mergeCell ref="A4:A6"/>
    <mergeCell ref="B4:E4"/>
    <mergeCell ref="F4:I4"/>
    <mergeCell ref="J4:J6"/>
    <mergeCell ref="K4:K6"/>
    <mergeCell ref="L4:L6"/>
    <mergeCell ref="B5:B6"/>
    <mergeCell ref="C5:C6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Гриб А.М.</cp:lastModifiedBy>
  <cp:lastPrinted>2007-05-16T12:40:03Z</cp:lastPrinted>
  <dcterms:created xsi:type="dcterms:W3CDTF">1996-10-08T23:32:33Z</dcterms:created>
  <dcterms:modified xsi:type="dcterms:W3CDTF">2007-06-01T10:12:00Z</dcterms:modified>
  <cp:category/>
  <cp:version/>
  <cp:contentType/>
  <cp:contentStatus/>
</cp:coreProperties>
</file>